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295" windowHeight="573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516" i="1"/>
  <c r="G396"/>
  <c r="G395"/>
  <c r="G394"/>
  <c r="G386"/>
  <c r="G387"/>
  <c r="G388"/>
  <c r="G389"/>
  <c r="G390"/>
  <c r="G391"/>
  <c r="G392"/>
  <c r="G393"/>
  <c r="G384"/>
  <c r="G143"/>
  <c r="G138"/>
  <c r="G557"/>
  <c r="G556"/>
  <c r="G243"/>
  <c r="G490"/>
  <c r="G430"/>
  <c r="G431"/>
  <c r="G432"/>
  <c r="G433"/>
  <c r="G334"/>
  <c r="G328"/>
  <c r="G316"/>
  <c r="G317"/>
  <c r="G375"/>
  <c r="G376"/>
  <c r="G175"/>
  <c r="G142"/>
  <c r="G140"/>
  <c r="G177"/>
  <c r="G176"/>
  <c r="G174"/>
  <c r="G173"/>
  <c r="G172"/>
  <c r="G171"/>
  <c r="G169"/>
  <c r="G168"/>
  <c r="G167"/>
  <c r="G166"/>
  <c r="G141"/>
  <c r="G109"/>
  <c r="G301"/>
  <c r="G300"/>
  <c r="G299"/>
  <c r="G298"/>
  <c r="G297"/>
  <c r="G296"/>
  <c r="G295"/>
  <c r="G294"/>
  <c r="G287"/>
  <c r="G265"/>
  <c r="G264"/>
  <c r="G263"/>
  <c r="G262"/>
  <c r="G261"/>
  <c r="G260"/>
  <c r="G259"/>
  <c r="G258"/>
  <c r="G257"/>
  <c r="G249"/>
  <c r="G219"/>
  <c r="G303"/>
  <c r="G302"/>
  <c r="G293"/>
  <c r="G292"/>
  <c r="G291"/>
  <c r="G290"/>
  <c r="G289"/>
  <c r="G288"/>
  <c r="G286"/>
  <c r="G285"/>
  <c r="G284"/>
  <c r="G283"/>
  <c r="G282"/>
  <c r="G281"/>
  <c r="G280"/>
  <c r="G279"/>
  <c r="G278"/>
  <c r="G27"/>
  <c r="G225"/>
  <c r="G224"/>
  <c r="G223"/>
  <c r="G222"/>
  <c r="G221"/>
  <c r="G220"/>
  <c r="G336"/>
  <c r="G335"/>
  <c r="G333"/>
  <c r="G332"/>
  <c r="G331"/>
  <c r="G330"/>
  <c r="G329"/>
  <c r="G327"/>
  <c r="G325"/>
  <c r="G324"/>
  <c r="G323"/>
  <c r="G322"/>
  <c r="G321"/>
  <c r="G320"/>
  <c r="G319"/>
  <c r="G318"/>
  <c r="G315"/>
  <c r="G239"/>
  <c r="G240"/>
  <c r="G241"/>
  <c r="G242"/>
  <c r="G244"/>
  <c r="G245"/>
  <c r="G246"/>
  <c r="G247"/>
  <c r="G248"/>
  <c r="G250"/>
  <c r="G251"/>
  <c r="G252"/>
  <c r="G253"/>
  <c r="G254"/>
  <c r="G256"/>
  <c r="G266"/>
  <c r="G352"/>
  <c r="G353"/>
  <c r="G354"/>
  <c r="G355"/>
  <c r="G356"/>
  <c r="G357"/>
  <c r="G358"/>
  <c r="G359"/>
  <c r="G373"/>
  <c r="G374"/>
  <c r="G377"/>
  <c r="G378"/>
  <c r="G379"/>
  <c r="G381"/>
  <c r="G382"/>
  <c r="G383"/>
  <c r="G409"/>
  <c r="G410"/>
  <c r="G411"/>
  <c r="G413"/>
  <c r="G414"/>
  <c r="G415"/>
  <c r="G416"/>
  <c r="G417"/>
  <c r="G418"/>
  <c r="G26"/>
  <c r="G29"/>
  <c r="G25"/>
  <c r="G22"/>
  <c r="G18"/>
  <c r="G19"/>
  <c r="G20"/>
  <c r="G21"/>
  <c r="G23"/>
  <c r="G24"/>
  <c r="G28"/>
  <c r="G30"/>
  <c r="G78"/>
  <c r="G79"/>
  <c r="G80"/>
  <c r="G81"/>
  <c r="G82"/>
  <c r="G83"/>
  <c r="G84"/>
  <c r="G85"/>
  <c r="G86"/>
  <c r="G87"/>
  <c r="G88"/>
  <c r="G89"/>
  <c r="G90"/>
  <c r="G91"/>
  <c r="G92"/>
  <c r="G93"/>
  <c r="G105"/>
  <c r="G106"/>
  <c r="G107"/>
  <c r="G108"/>
  <c r="G110"/>
  <c r="G111"/>
  <c r="G112"/>
  <c r="G113"/>
  <c r="G114"/>
  <c r="G116"/>
  <c r="G117"/>
  <c r="G118"/>
  <c r="G119"/>
  <c r="G120"/>
  <c r="G121"/>
  <c r="G122"/>
  <c r="G132"/>
  <c r="G133"/>
  <c r="G134"/>
  <c r="G135"/>
  <c r="G136"/>
  <c r="G137"/>
  <c r="G139"/>
  <c r="G144"/>
  <c r="G145"/>
  <c r="G146"/>
  <c r="G147"/>
  <c r="G149"/>
  <c r="G150"/>
  <c r="G151"/>
  <c r="G152"/>
  <c r="G153"/>
  <c r="G154"/>
  <c r="G155"/>
  <c r="G190"/>
  <c r="G191"/>
  <c r="G192"/>
  <c r="G193"/>
  <c r="G194"/>
  <c r="G195"/>
  <c r="G196"/>
  <c r="G197"/>
  <c r="G198"/>
  <c r="G200"/>
  <c r="G201"/>
  <c r="G202"/>
  <c r="G204"/>
  <c r="G205"/>
  <c r="G206"/>
  <c r="G207"/>
  <c r="G208"/>
  <c r="G428"/>
  <c r="G429"/>
  <c r="G434"/>
  <c r="G436"/>
  <c r="G437"/>
  <c r="G438"/>
  <c r="G439"/>
  <c r="G440"/>
  <c r="G441"/>
  <c r="G442"/>
  <c r="G443"/>
  <c r="G444"/>
  <c r="G445"/>
  <c r="G446"/>
  <c r="G458"/>
  <c r="G459"/>
  <c r="G460"/>
  <c r="G461"/>
  <c r="G463"/>
  <c r="G464"/>
  <c r="G465"/>
  <c r="G466"/>
  <c r="G467"/>
  <c r="G468"/>
  <c r="G469"/>
  <c r="G470"/>
  <c r="G486"/>
  <c r="G487"/>
  <c r="G488"/>
  <c r="G489"/>
  <c r="G491"/>
  <c r="G492"/>
  <c r="G509"/>
  <c r="G510"/>
  <c r="G511"/>
  <c r="G512"/>
  <c r="G513"/>
  <c r="G514"/>
  <c r="G515"/>
  <c r="G517"/>
  <c r="G528"/>
  <c r="G529"/>
  <c r="G530"/>
  <c r="G531"/>
  <c r="G532"/>
  <c r="G533"/>
  <c r="G546"/>
  <c r="G547"/>
  <c r="G548"/>
  <c r="G549"/>
  <c r="G550"/>
  <c r="G551"/>
  <c r="G552"/>
  <c r="G553"/>
  <c r="G554"/>
  <c r="G555"/>
  <c r="G558"/>
  <c r="G559"/>
  <c r="G560"/>
  <c r="G561"/>
  <c r="G575"/>
  <c r="G576"/>
  <c r="G577"/>
  <c r="G578"/>
  <c r="G579"/>
  <c r="G580"/>
  <c r="G581"/>
  <c r="G582"/>
  <c r="G583"/>
  <c r="G584"/>
  <c r="G585"/>
  <c r="G586"/>
  <c r="G588"/>
  <c r="G589"/>
  <c r="G590"/>
  <c r="G603"/>
  <c r="G604"/>
  <c r="G605"/>
  <c r="G606"/>
  <c r="G607"/>
  <c r="G608"/>
  <c r="G609"/>
  <c r="G518" l="1"/>
  <c r="G397"/>
  <c r="G398" s="1"/>
  <c r="G156"/>
  <c r="G157" s="1"/>
  <c r="G158" s="1"/>
  <c r="G46" s="1"/>
  <c r="G337"/>
  <c r="G338" s="1"/>
  <c r="G339" s="1"/>
  <c r="G304"/>
  <c r="G123"/>
  <c r="G124" s="1"/>
  <c r="G125" s="1"/>
  <c r="G45" s="1"/>
  <c r="G178"/>
  <c r="G179" s="1"/>
  <c r="G47" s="1"/>
  <c r="G267"/>
  <c r="G268" s="1"/>
  <c r="G269" s="1"/>
  <c r="G226"/>
  <c r="G227" s="1"/>
  <c r="G228" s="1"/>
  <c r="G49" s="1"/>
  <c r="G447"/>
  <c r="G448" s="1"/>
  <c r="G449" s="1"/>
  <c r="G56" s="1"/>
  <c r="G305"/>
  <c r="G306" s="1"/>
  <c r="G51" s="1"/>
  <c r="G419"/>
  <c r="G420" s="1"/>
  <c r="G534"/>
  <c r="G535" s="1"/>
  <c r="G536" s="1"/>
  <c r="G60" s="1"/>
  <c r="G493"/>
  <c r="G494" s="1"/>
  <c r="G495" s="1"/>
  <c r="G58" s="1"/>
  <c r="G562"/>
  <c r="G563" s="1"/>
  <c r="G564" s="1"/>
  <c r="G61" s="1"/>
  <c r="G360"/>
  <c r="G361" s="1"/>
  <c r="G362" s="1"/>
  <c r="G53" s="1"/>
  <c r="G519"/>
  <c r="G520" s="1"/>
  <c r="G59" s="1"/>
  <c r="G94"/>
  <c r="G209"/>
  <c r="G210" s="1"/>
  <c r="G591"/>
  <c r="G592" s="1"/>
  <c r="G593" s="1"/>
  <c r="G62" s="1"/>
  <c r="G610"/>
  <c r="G611" s="1"/>
  <c r="G612" s="1"/>
  <c r="G63" s="1"/>
  <c r="G471"/>
  <c r="G472" s="1"/>
  <c r="G473" s="1"/>
  <c r="G57" s="1"/>
  <c r="G31"/>
  <c r="G399" l="1"/>
  <c r="G54" s="1"/>
  <c r="G180"/>
  <c r="G52"/>
  <c r="G50"/>
  <c r="G95"/>
  <c r="G96" s="1"/>
  <c r="G44" s="1"/>
  <c r="G421"/>
  <c r="G55" s="1"/>
  <c r="G211"/>
  <c r="G48" s="1"/>
  <c r="G64" l="1"/>
  <c r="G65" l="1"/>
  <c r="G66" s="1"/>
  <c r="G36" l="1"/>
</calcChain>
</file>

<file path=xl/sharedStrings.xml><?xml version="1.0" encoding="utf-8"?>
<sst xmlns="http://schemas.openxmlformats.org/spreadsheetml/2006/main" count="562" uniqueCount="316">
  <si>
    <t>Beds</t>
  </si>
  <si>
    <t>Units</t>
  </si>
  <si>
    <t>Beds / Unit</t>
  </si>
  <si>
    <t>No. of Beds</t>
  </si>
  <si>
    <t>Semi-Private Rooms</t>
  </si>
  <si>
    <t>Description</t>
  </si>
  <si>
    <t>Quantity</t>
  </si>
  <si>
    <t>Area/Room</t>
  </si>
  <si>
    <t>Total Area</t>
  </si>
  <si>
    <t>(Sq. Ft.)</t>
  </si>
  <si>
    <t>Wheelchair / Stretcher Alcove</t>
  </si>
  <si>
    <t>Public Toilets</t>
  </si>
  <si>
    <t>Staff Toilets</t>
  </si>
  <si>
    <t>Reception &amp; Front Office Staff Work Area</t>
  </si>
  <si>
    <t>Admitting / Discharge Cubicles</t>
  </si>
  <si>
    <t>Billing Section</t>
  </si>
  <si>
    <t xml:space="preserve">Gift Shop cum Florist </t>
  </si>
  <si>
    <t>Telephone Booths</t>
  </si>
  <si>
    <t>Prayer Room</t>
  </si>
  <si>
    <t>Housekeeping Closet</t>
  </si>
  <si>
    <t>Sub Total</t>
  </si>
  <si>
    <t>(Add : Circulation @ 20%)</t>
  </si>
  <si>
    <t>Total</t>
  </si>
  <si>
    <t>(sq. ft.)</t>
  </si>
  <si>
    <t>Triage</t>
  </si>
  <si>
    <t>Public Waiting</t>
  </si>
  <si>
    <t>Emergency Procedure Room cum Plaster Room</t>
  </si>
  <si>
    <t>Scrub Stations</t>
  </si>
  <si>
    <t>Support</t>
  </si>
  <si>
    <t>Central Nurse Station</t>
  </si>
  <si>
    <t>Clean Utility</t>
  </si>
  <si>
    <t>Dirty Utility</t>
  </si>
  <si>
    <t>Mobile X-ray Alcove</t>
  </si>
  <si>
    <t>Doctors Duty Room with Toilet</t>
  </si>
  <si>
    <t>Staff Toilet</t>
  </si>
  <si>
    <t>Sub-Total</t>
  </si>
  <si>
    <t>Add : Circulation @ 30%</t>
  </si>
  <si>
    <t>Area / Room</t>
  </si>
  <si>
    <t>Dental Clinic</t>
  </si>
  <si>
    <t>Opthalmic Clinic</t>
  </si>
  <si>
    <t>Minor Treatment Room</t>
  </si>
  <si>
    <t>Sample Collection / Injection with Toilet</t>
  </si>
  <si>
    <t>Sub-Waiting Areas</t>
  </si>
  <si>
    <t>Central Waiting Space</t>
  </si>
  <si>
    <t>Nurse Station</t>
  </si>
  <si>
    <t xml:space="preserve">Staff Toilets </t>
  </si>
  <si>
    <t>Wheelchair Alcove</t>
  </si>
  <si>
    <t>Diagnostics</t>
  </si>
  <si>
    <t>Cardio-Pulmonary Lab (Echo, Stress &amp; PFT)</t>
  </si>
  <si>
    <t>Patient Changing Room and Toilet</t>
  </si>
  <si>
    <t>Office (Radiologist, Sonologist)</t>
  </si>
  <si>
    <t>Reporting Office</t>
  </si>
  <si>
    <t>Common Dark Room</t>
  </si>
  <si>
    <t>Store</t>
  </si>
  <si>
    <t>Soiled Utility</t>
  </si>
  <si>
    <t>Pantry</t>
  </si>
  <si>
    <t>General OT's</t>
  </si>
  <si>
    <t>Scrub Areas</t>
  </si>
  <si>
    <t>General Equipment Storage Room</t>
  </si>
  <si>
    <t>OT Nursing Station</t>
  </si>
  <si>
    <t>Stretcher Alcove</t>
  </si>
  <si>
    <t>Nurse's Locker &amp; Toilet</t>
  </si>
  <si>
    <t>Class IV Locker &amp; Toilet</t>
  </si>
  <si>
    <t>Consultation / Quiet Room</t>
  </si>
  <si>
    <t>Area /Room</t>
  </si>
  <si>
    <t>Delivery Room / Toilet / Scrub</t>
  </si>
  <si>
    <t>Stand-By Labor Room with Toilet</t>
  </si>
  <si>
    <t>Scrub Area</t>
  </si>
  <si>
    <t>Stretcher / Wheelchair Alcove</t>
  </si>
  <si>
    <t>Well-Baby Nursery</t>
  </si>
  <si>
    <t>Scrub / Gown Area</t>
  </si>
  <si>
    <t>Nurse Station with Medicine Preparation</t>
  </si>
  <si>
    <t>Family Waiting with Toilet</t>
  </si>
  <si>
    <t xml:space="preserve">Patient Toilets </t>
  </si>
  <si>
    <t>Equipment Storage</t>
  </si>
  <si>
    <t>Nurse Station ( with monitoring )</t>
  </si>
  <si>
    <t>Semi-Private Rooms ( 2 Beds each )</t>
  </si>
  <si>
    <t>Nurse Stations</t>
  </si>
  <si>
    <t>Inspection, Wrap and Pack Area</t>
  </si>
  <si>
    <t>Sterilization Area</t>
  </si>
  <si>
    <t xml:space="preserve">Storage and Dispensing Area </t>
  </si>
  <si>
    <t>Staff Change Room</t>
  </si>
  <si>
    <t xml:space="preserve">Staff Toilet </t>
  </si>
  <si>
    <t>Add : Circulation @ 25%</t>
  </si>
  <si>
    <t>Open Lab</t>
  </si>
  <si>
    <t>Microbiology</t>
  </si>
  <si>
    <t>Histopathology</t>
  </si>
  <si>
    <t>Pathologist's Office</t>
  </si>
  <si>
    <t>Reporting Room</t>
  </si>
  <si>
    <t>Kitchen including Kitchen Stores</t>
  </si>
  <si>
    <t>Dietitian's Office</t>
  </si>
  <si>
    <t>Serving and Handwash Area</t>
  </si>
  <si>
    <t>Add : Circulation @ 20%</t>
  </si>
  <si>
    <t>Chief of Nursing</t>
  </si>
  <si>
    <t>Secretaries / Other Staff</t>
  </si>
  <si>
    <t>Telephone Operator</t>
  </si>
  <si>
    <t>EDP / Copier etc.</t>
  </si>
  <si>
    <t>Files / Storage</t>
  </si>
  <si>
    <t>Library cum Conference Room ( 20 seater )</t>
  </si>
  <si>
    <t>Visitor Waiting</t>
  </si>
  <si>
    <t>Loading / Unloading Dock</t>
  </si>
  <si>
    <t>Breakdown / Sorting Area</t>
  </si>
  <si>
    <t xml:space="preserve">Bulk Storage </t>
  </si>
  <si>
    <t>Dispatch / Receiving Office</t>
  </si>
  <si>
    <t>Hospital Supply Pharmacy</t>
  </si>
  <si>
    <t>Materials Manager's Office</t>
  </si>
  <si>
    <t>Executive Housekeeper's Office</t>
  </si>
  <si>
    <t>Clerical Staff</t>
  </si>
  <si>
    <t>Soiled Linen</t>
  </si>
  <si>
    <t>Laundry</t>
  </si>
  <si>
    <t>Lockers</t>
  </si>
  <si>
    <t>Nurses Lockers / Toilets</t>
  </si>
  <si>
    <t>Class IV Female Staff Lockers / Toilets</t>
  </si>
  <si>
    <t>Class IV Male Staff Lockers Toilets</t>
  </si>
  <si>
    <t>Electrical, HVAC, Maintenance &amp; Biomedical Engineering</t>
  </si>
  <si>
    <t>Manager's Office</t>
  </si>
  <si>
    <t>Engineers / Clerical Staff</t>
  </si>
  <si>
    <t>General Maintenance Workshop</t>
  </si>
  <si>
    <t>Bio-Medical Engineering Workroom</t>
  </si>
  <si>
    <t>Boilers &amp; Mechanical Equipment</t>
  </si>
  <si>
    <t>Medical Gas Manifold Room</t>
  </si>
  <si>
    <t>Electrical Panels &amp; D.G. Sets</t>
  </si>
  <si>
    <t>Area</t>
  </si>
  <si>
    <t>Public Areas</t>
  </si>
  <si>
    <t>Out-Patient Department</t>
  </si>
  <si>
    <t>Radiology / Imaging &amp; Diagnostics</t>
  </si>
  <si>
    <t>Nursery &amp; NICU</t>
  </si>
  <si>
    <t>In-Patient Wing</t>
  </si>
  <si>
    <t>Central Sterilization &amp; Processing Department</t>
  </si>
  <si>
    <t>Clinical Laboratory &amp; Blood Bank</t>
  </si>
  <si>
    <t>Administration</t>
  </si>
  <si>
    <t>Materials Management, Housekeeping, Laundry &amp; Staff Lockers</t>
  </si>
  <si>
    <t xml:space="preserve">Electrical, HVAC, Maintenance &amp; Bio-Medical Engineering </t>
  </si>
  <si>
    <t xml:space="preserve">Administration </t>
  </si>
  <si>
    <t xml:space="preserve">Kitchen and Dining </t>
  </si>
  <si>
    <t xml:space="preserve">Central Sterilization &amp; Processing Department </t>
  </si>
  <si>
    <t xml:space="preserve">In-Patient Wing </t>
  </si>
  <si>
    <t xml:space="preserve">Nursery and NICU </t>
  </si>
  <si>
    <t xml:space="preserve">Radiology / Imaging &amp; Diagnostics </t>
  </si>
  <si>
    <t xml:space="preserve">Out-Patient Department </t>
  </si>
  <si>
    <t>Retail Pharmacy &amp; Convenience Store</t>
  </si>
  <si>
    <t>Laser Room</t>
  </si>
  <si>
    <t>A &amp; B Scan, Perimetry</t>
  </si>
  <si>
    <t>ENT OPD</t>
  </si>
  <si>
    <t>Executive Health Check-Up Lounge with Toilet</t>
  </si>
  <si>
    <t>Nurse Station &amp; Registration</t>
  </si>
  <si>
    <t>Ultrasound Scan Rooms + Toilet</t>
  </si>
  <si>
    <t>Reception / Registration / Report Collection</t>
  </si>
  <si>
    <t>Audiometry</t>
  </si>
  <si>
    <t>Mammography</t>
  </si>
  <si>
    <t>Unexposed Film &amp; Chemical Store</t>
  </si>
  <si>
    <t>Dirty Utilty</t>
  </si>
  <si>
    <t>Quiet Room</t>
  </si>
  <si>
    <t>Relatives Dormitory with Toilets</t>
  </si>
  <si>
    <t>Soiled Work Room (Receiving, Sorting)</t>
  </si>
  <si>
    <t>Snack Bar</t>
  </si>
  <si>
    <t>Sub-Sterile Room(with Flash Sterilizer)</t>
  </si>
  <si>
    <t xml:space="preserve">Kitchen &amp; Dining </t>
  </si>
  <si>
    <t>Blood Bank with Components</t>
  </si>
  <si>
    <t>Distribution of In-Patient Beds</t>
  </si>
  <si>
    <t>Total In-Patient Beds</t>
  </si>
  <si>
    <t xml:space="preserve">Casualty Department </t>
  </si>
  <si>
    <t>Staff Change</t>
  </si>
  <si>
    <t>Minor OT</t>
  </si>
  <si>
    <t>Endoscopy Room</t>
  </si>
  <si>
    <t>Day Care Beds + Toilets</t>
  </si>
  <si>
    <t>Operation Theater Complex &amp; Day Care Unit</t>
  </si>
  <si>
    <t>Intensive Care Unit</t>
  </si>
  <si>
    <t xml:space="preserve">Doctor's Sleep Room with Toilet </t>
  </si>
  <si>
    <t xml:space="preserve">Total </t>
  </si>
  <si>
    <t>Casualty Department</t>
  </si>
  <si>
    <t>Main Entrance Lobby</t>
  </si>
  <si>
    <t>Observation Beds</t>
  </si>
  <si>
    <t>Staff Lounge</t>
  </si>
  <si>
    <t>Floor Pantry</t>
  </si>
  <si>
    <t>Total Built-Up Area of Hospital</t>
  </si>
  <si>
    <t>Bank Extension Counter</t>
  </si>
  <si>
    <t>PRO's Office/Social Workers Office</t>
  </si>
  <si>
    <t>EPABX/Server Room</t>
  </si>
  <si>
    <t>Chief Executive Officer</t>
  </si>
  <si>
    <t>Managers (Finance/Admin/Personnel/Marketing)</t>
  </si>
  <si>
    <t>(To be confirmed with Services Consultants)</t>
  </si>
  <si>
    <t>Consultation Rooms/ Dedicated Doctor's Offices</t>
  </si>
  <si>
    <t>Architectural Area Statement</t>
  </si>
  <si>
    <t>Daycare</t>
  </si>
  <si>
    <t>1000 ma X-Ray Room + Toilet + Change</t>
  </si>
  <si>
    <t>500 ma with Fluoroscopy Room + Change + Toilet</t>
  </si>
  <si>
    <t>Common Computer/Console Room</t>
  </si>
  <si>
    <t>CT Scan + Equipment</t>
  </si>
  <si>
    <t>MRI + Equipment</t>
  </si>
  <si>
    <t>Central Waiting</t>
  </si>
  <si>
    <t>Reception / Control</t>
  </si>
  <si>
    <t>Breast Feeding Rooms</t>
  </si>
  <si>
    <t>Doctors &amp; Visitor Dining (50 seating)</t>
  </si>
  <si>
    <t>Dining Area ( 100 seating )</t>
  </si>
  <si>
    <t>Assistant Managers</t>
  </si>
  <si>
    <t>Executive Toilets</t>
  </si>
  <si>
    <t>Mortuary (4 Cabinets)</t>
  </si>
  <si>
    <t>Interventional Cardiology (Cath. Lab)</t>
  </si>
  <si>
    <t>Reception / Registration / File Storage</t>
  </si>
  <si>
    <t>Cardiac Catheterisation Laboratory</t>
  </si>
  <si>
    <t>Control room</t>
  </si>
  <si>
    <t>Equipment Room</t>
  </si>
  <si>
    <t>Patient Preparation and Toilet</t>
  </si>
  <si>
    <t>Inpatient Holding</t>
  </si>
  <si>
    <t>Interventional Cardiology (Cath. Lab.)</t>
  </si>
  <si>
    <t>Suites</t>
  </si>
  <si>
    <t>Private Rooms</t>
  </si>
  <si>
    <t>4-Bed Wards</t>
  </si>
  <si>
    <t>NICU</t>
  </si>
  <si>
    <t>PICU</t>
  </si>
  <si>
    <t>LDR's</t>
  </si>
  <si>
    <t>MICU</t>
  </si>
  <si>
    <t>SICU</t>
  </si>
  <si>
    <t>ICCU</t>
  </si>
  <si>
    <t>Deluxe Rooms</t>
  </si>
  <si>
    <t>CT ICU</t>
  </si>
  <si>
    <t>Radiation Therapy</t>
  </si>
  <si>
    <t>Dialysis Unit</t>
  </si>
  <si>
    <t>Mother &amp; Child with IVF</t>
  </si>
  <si>
    <t>Neuro ICU</t>
  </si>
  <si>
    <t>Intensive Care Beds are 35% of total bedstrength.</t>
  </si>
  <si>
    <t>Nuclear Medicine</t>
  </si>
  <si>
    <t>Reception and Waiting</t>
  </si>
  <si>
    <t>Dialysis Units</t>
  </si>
  <si>
    <t>Dialyser Store</t>
  </si>
  <si>
    <t>Ositive and Negative Wash</t>
  </si>
  <si>
    <t>RO Plant</t>
  </si>
  <si>
    <t>Reception/Waiting/Lounge</t>
  </si>
  <si>
    <t>Liner Accelerator Bunkers</t>
  </si>
  <si>
    <t>Simulator/CT Scan</t>
  </si>
  <si>
    <t>Control Room</t>
  </si>
  <si>
    <t>Inpatient Waiting</t>
  </si>
  <si>
    <t>Dark Room</t>
  </si>
  <si>
    <t>Block Room</t>
  </si>
  <si>
    <t>Exam/ Consult Room</t>
  </si>
  <si>
    <t>Patient Change Areas</t>
  </si>
  <si>
    <t>Dosimetry</t>
  </si>
  <si>
    <t>Mold Room</t>
  </si>
  <si>
    <t>Brachytherapy</t>
  </si>
  <si>
    <t>Private Treatment Cubicles</t>
  </si>
  <si>
    <t>Nurse's Workstation</t>
  </si>
  <si>
    <t xml:space="preserve">Patient Toilet </t>
  </si>
  <si>
    <t>Procedure Room</t>
  </si>
  <si>
    <t>Office-Chief Technician</t>
  </si>
  <si>
    <t>Cleean Utility</t>
  </si>
  <si>
    <t xml:space="preserve">Pantry </t>
  </si>
  <si>
    <t>Stores</t>
  </si>
  <si>
    <t>Equipment bay</t>
  </si>
  <si>
    <t>Wheelchair/stretcher Bay</t>
  </si>
  <si>
    <t>Reception/Workstation</t>
  </si>
  <si>
    <t>Patient Changing Cubicle</t>
  </si>
  <si>
    <t>Patient Toilet</t>
  </si>
  <si>
    <t>Patient Toilet (Hot)</t>
  </si>
  <si>
    <t>Gowned Patient Waiting Area</t>
  </si>
  <si>
    <t>Inpatient Holding Area</t>
  </si>
  <si>
    <t>Thyroid Uptake/Scan Room</t>
  </si>
  <si>
    <t>Patient Injection/Recovery Cubicle</t>
  </si>
  <si>
    <t>Patient Injection Room</t>
  </si>
  <si>
    <t>Gamma Camera</t>
  </si>
  <si>
    <t>PET Room</t>
  </si>
  <si>
    <t>PET Control Room</t>
  </si>
  <si>
    <t>PET Computer Room</t>
  </si>
  <si>
    <t>Laser/Imager Processor Station</t>
  </si>
  <si>
    <t>Physician Viewing/Reading Room</t>
  </si>
  <si>
    <t>Tech Work Area</t>
  </si>
  <si>
    <t>Supervisor Office Cubicle</t>
  </si>
  <si>
    <t>Hot/Radiopharmaceutical Lab</t>
  </si>
  <si>
    <t>Radioactive decay Storage</t>
  </si>
  <si>
    <t>Linen Storage Alcove</t>
  </si>
  <si>
    <t>Emergency Equipment Alcove</t>
  </si>
  <si>
    <t>Wheelchair/Stretcher Alcove</t>
  </si>
  <si>
    <t>Portable Equipment Alcove</t>
  </si>
  <si>
    <t>Area/Bed</t>
  </si>
  <si>
    <t>Change Cubicle</t>
  </si>
  <si>
    <t>Chemotherapy</t>
  </si>
  <si>
    <t>Physotherapy &amp; Rehabilitation</t>
  </si>
  <si>
    <t>Reception/Waiting</t>
  </si>
  <si>
    <t>Gymnasium</t>
  </si>
  <si>
    <t>Change/Locker Rooms + Toilets</t>
  </si>
  <si>
    <t>Rehabilitation</t>
  </si>
  <si>
    <t>Life Style Related Diseases-Exam &amp; Consult</t>
  </si>
  <si>
    <t>Chemotherapy Nurse Station</t>
  </si>
  <si>
    <t xml:space="preserve">Nurse Station </t>
  </si>
  <si>
    <t>Angio Day Care Beds-Recovery</t>
  </si>
  <si>
    <t>Major OT's</t>
  </si>
  <si>
    <t>Pre-Op Holding and Preparation ( 4 Beds )/Post-Op</t>
  </si>
  <si>
    <t>Matron's Room</t>
  </si>
  <si>
    <t>Doctor's lounge</t>
  </si>
  <si>
    <t xml:space="preserve">Doctor's Lockers &amp; Toilet </t>
  </si>
  <si>
    <t>Robotic Surgery OT + Support Space</t>
  </si>
  <si>
    <t>Neonatal Intensive Care Unit (4 Clean-4 Infected)</t>
  </si>
  <si>
    <t>Add : Vertical Circulation, Fire Escapes, AHU's &amp; BUA Factor @ 25%</t>
  </si>
  <si>
    <t>CSSD Managers Room</t>
  </si>
  <si>
    <t>Gamma Knife</t>
  </si>
  <si>
    <t>Board Room</t>
  </si>
  <si>
    <t>Teaching/Seminar Hall</t>
  </si>
  <si>
    <t>CEO's Private Secretary + Waiting</t>
  </si>
  <si>
    <t>Modular ICU's + ICU Support @ 12 Bed Module</t>
  </si>
  <si>
    <t>IVF Lab</t>
  </si>
  <si>
    <t>Recception &amp; Waiting</t>
  </si>
  <si>
    <t>Patient Change Room + Toilet</t>
  </si>
  <si>
    <t>Doctor's Change Room + Toilet</t>
  </si>
  <si>
    <t>Semen Collection Room + Toilet</t>
  </si>
  <si>
    <t>Exam &amp; Consult Room</t>
  </si>
  <si>
    <t>OT</t>
  </si>
  <si>
    <t>Recovery Room (3 Beds)</t>
  </si>
  <si>
    <t>Doctors Conference</t>
  </si>
  <si>
    <t>IUI Lab</t>
  </si>
  <si>
    <t>Maternity Center + IVF</t>
  </si>
  <si>
    <t>Wash Area</t>
  </si>
  <si>
    <t>Proposed 300-Bed  Hospital</t>
  </si>
  <si>
    <t>DISCLAIMER:</t>
  </si>
  <si>
    <t>These area statements are only indicative, not meant to be taken as a prescription.</t>
  </si>
  <si>
    <t>I am not responsible for any errors or omissions in these statements.</t>
  </si>
  <si>
    <t>They are presented here for your guidance only.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</si>
</sst>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2"/>
      <color indexed="16"/>
      <name val="Arial Black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color indexed="37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Tahoma"/>
      <family val="2"/>
    </font>
    <font>
      <b/>
      <sz val="12"/>
      <color indexed="37"/>
      <name val="Arial"/>
      <family val="2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 Narrow"/>
      <family val="2"/>
    </font>
    <font>
      <b/>
      <sz val="16"/>
      <color indexed="16"/>
      <name val="Arial Narrow"/>
      <family val="2"/>
    </font>
    <font>
      <b/>
      <i/>
      <sz val="9"/>
      <name val="Arial"/>
      <family val="2"/>
    </font>
    <font>
      <b/>
      <sz val="20"/>
      <color indexed="12"/>
      <name val="Arial Narrow"/>
      <family val="2"/>
    </font>
    <font>
      <b/>
      <sz val="10"/>
      <color indexed="37"/>
      <name val="Arial"/>
      <family val="2"/>
    </font>
    <font>
      <b/>
      <sz val="10"/>
      <color indexed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22"/>
      <color theme="5" tint="-0.249977111117893"/>
      <name val="Arial"/>
      <family val="2"/>
    </font>
    <font>
      <b/>
      <sz val="20"/>
      <color rgb="FF0070C0"/>
      <name val="Arial Narrow"/>
      <family val="2"/>
    </font>
    <font>
      <b/>
      <sz val="18"/>
      <color rgb="FF0070C0"/>
      <name val="Arial Narrow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1" fontId="10" fillId="0" borderId="0" xfId="0" applyNumberFormat="1" applyFont="1"/>
    <xf numFmtId="0" fontId="9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1" fontId="12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/>
    <xf numFmtId="0" fontId="13" fillId="0" borderId="0" xfId="0" applyFont="1"/>
    <xf numFmtId="1" fontId="13" fillId="0" borderId="0" xfId="0" applyNumberFormat="1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9" fillId="0" borderId="0" xfId="0" applyFont="1"/>
    <xf numFmtId="1" fontId="1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 applyBorder="1"/>
    <xf numFmtId="1" fontId="18" fillId="0" borderId="2" xfId="0" applyNumberFormat="1" applyFont="1" applyBorder="1"/>
    <xf numFmtId="0" fontId="20" fillId="0" borderId="1" xfId="0" applyFont="1" applyBorder="1"/>
    <xf numFmtId="0" fontId="14" fillId="0" borderId="0" xfId="0" applyFont="1" applyBorder="1"/>
    <xf numFmtId="1" fontId="19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0" fillId="0" borderId="0" xfId="0" applyFill="1" applyBorder="1"/>
    <xf numFmtId="0" fontId="23" fillId="0" borderId="0" xfId="0" applyFont="1"/>
    <xf numFmtId="0" fontId="15" fillId="0" borderId="0" xfId="0" applyFont="1" applyBorder="1"/>
    <xf numFmtId="0" fontId="0" fillId="0" borderId="4" xfId="0" applyBorder="1"/>
    <xf numFmtId="0" fontId="24" fillId="0" borderId="4" xfId="0" applyFont="1" applyBorder="1"/>
    <xf numFmtId="0" fontId="25" fillId="0" borderId="0" xfId="0" applyFont="1"/>
    <xf numFmtId="0" fontId="9" fillId="0" borderId="5" xfId="0" applyFont="1" applyBorder="1" applyAlignment="1">
      <alignment horizontal="left"/>
    </xf>
    <xf numFmtId="0" fontId="0" fillId="0" borderId="5" xfId="0" applyBorder="1"/>
    <xf numFmtId="0" fontId="9" fillId="0" borderId="5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9" fillId="0" borderId="4" xfId="0" applyFont="1" applyBorder="1"/>
    <xf numFmtId="0" fontId="0" fillId="0" borderId="4" xfId="0" applyBorder="1" applyAlignment="1">
      <alignment horizontal="center"/>
    </xf>
    <xf numFmtId="1" fontId="17" fillId="0" borderId="4" xfId="0" applyNumberFormat="1" applyFont="1" applyBorder="1"/>
    <xf numFmtId="1" fontId="0" fillId="0" borderId="5" xfId="0" applyNumberFormat="1" applyBorder="1"/>
    <xf numFmtId="1" fontId="0" fillId="0" borderId="5" xfId="0" applyNumberFormat="1" applyBorder="1" applyAlignment="1">
      <alignment horizontal="right"/>
    </xf>
    <xf numFmtId="0" fontId="28" fillId="0" borderId="0" xfId="0" applyFont="1"/>
    <xf numFmtId="0" fontId="29" fillId="0" borderId="1" xfId="0" applyFont="1" applyBorder="1"/>
    <xf numFmtId="0" fontId="31" fillId="0" borderId="0" xfId="0" applyFont="1"/>
    <xf numFmtId="0" fontId="6" fillId="0" borderId="5" xfId="0" applyFont="1" applyBorder="1"/>
    <xf numFmtId="0" fontId="0" fillId="0" borderId="5" xfId="0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35" fillId="0" borderId="0" xfId="0" applyFont="1"/>
    <xf numFmtId="0" fontId="32" fillId="0" borderId="0" xfId="0" applyFont="1"/>
    <xf numFmtId="0" fontId="32" fillId="0" borderId="2" xfId="0" applyFont="1" applyBorder="1"/>
    <xf numFmtId="1" fontId="20" fillId="0" borderId="0" xfId="0" applyNumberFormat="1" applyFont="1" applyBorder="1" applyAlignment="1">
      <alignment horizontal="center"/>
    </xf>
    <xf numFmtId="0" fontId="36" fillId="0" borderId="2" xfId="0" applyFont="1" applyBorder="1"/>
    <xf numFmtId="0" fontId="21" fillId="0" borderId="0" xfId="0" applyFont="1" applyBorder="1"/>
    <xf numFmtId="0" fontId="30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" fontId="0" fillId="0" borderId="0" xfId="0" applyNumberFormat="1" applyBorder="1"/>
    <xf numFmtId="1" fontId="1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Fill="1" applyBorder="1"/>
    <xf numFmtId="0" fontId="32" fillId="0" borderId="0" xfId="0" applyFont="1" applyFill="1" applyBorder="1"/>
    <xf numFmtId="0" fontId="32" fillId="0" borderId="2" xfId="0" applyFont="1" applyFill="1" applyBorder="1"/>
    <xf numFmtId="0" fontId="0" fillId="0" borderId="2" xfId="0" applyFill="1" applyBorder="1"/>
    <xf numFmtId="0" fontId="37" fillId="0" borderId="0" xfId="0" applyFont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5"/>
  <sheetViews>
    <sheetView tabSelected="1" workbookViewId="0">
      <selection activeCell="I10" sqref="I10"/>
    </sheetView>
  </sheetViews>
  <sheetFormatPr defaultRowHeight="12.75"/>
  <cols>
    <col min="1" max="1" width="16.5703125" customWidth="1"/>
    <col min="5" max="5" width="8.28515625" customWidth="1"/>
    <col min="6" max="6" width="12.42578125" bestFit="1" customWidth="1"/>
    <col min="7" max="7" width="15.28515625" customWidth="1"/>
  </cols>
  <sheetData>
    <row r="1" spans="1:7">
      <c r="A1" s="110" t="s">
        <v>312</v>
      </c>
    </row>
    <row r="2" spans="1:7">
      <c r="A2" s="110" t="s">
        <v>313</v>
      </c>
    </row>
    <row r="3" spans="1:7">
      <c r="A3" s="110" t="s">
        <v>314</v>
      </c>
    </row>
    <row r="4" spans="1:7">
      <c r="A4" s="110" t="s">
        <v>315</v>
      </c>
    </row>
    <row r="5" spans="1:7">
      <c r="A5" s="110"/>
    </row>
    <row r="6" spans="1:7" ht="27.75">
      <c r="A6" s="89" t="s">
        <v>183</v>
      </c>
    </row>
    <row r="10" spans="1:7" ht="25.5">
      <c r="A10" s="90" t="s">
        <v>311</v>
      </c>
    </row>
    <row r="11" spans="1:7" ht="25.5">
      <c r="A11" s="84"/>
    </row>
    <row r="12" spans="1:7" ht="25.5">
      <c r="A12" s="84"/>
    </row>
    <row r="13" spans="1:7" ht="20.25">
      <c r="A13" s="77"/>
    </row>
    <row r="14" spans="1:7" ht="19.5">
      <c r="A14" s="111"/>
      <c r="B14" s="111"/>
      <c r="C14" s="111"/>
      <c r="D14" s="111"/>
      <c r="E14" s="111"/>
      <c r="F14" s="111"/>
      <c r="G14" s="111"/>
    </row>
    <row r="15" spans="1:7" s="4" customFormat="1" ht="15">
      <c r="A15" s="58" t="s">
        <v>159</v>
      </c>
      <c r="B15" s="3"/>
      <c r="C15" s="3"/>
      <c r="G15" s="3"/>
    </row>
    <row r="16" spans="1:7" s="6" customFormat="1" ht="10.5">
      <c r="A16" s="5" t="s">
        <v>0</v>
      </c>
      <c r="B16" s="5"/>
      <c r="C16" s="5"/>
      <c r="D16" s="63"/>
      <c r="E16" s="64" t="s">
        <v>1</v>
      </c>
      <c r="F16" s="64" t="s">
        <v>2</v>
      </c>
      <c r="G16" s="52" t="s">
        <v>3</v>
      </c>
    </row>
    <row r="17" spans="1:7" s="7" customFormat="1">
      <c r="D17" s="8"/>
      <c r="E17" s="53"/>
      <c r="F17" s="53"/>
      <c r="G17" s="53"/>
    </row>
    <row r="18" spans="1:7" s="7" customFormat="1">
      <c r="A18" s="7" t="s">
        <v>215</v>
      </c>
      <c r="D18" s="8"/>
      <c r="E18" s="53">
        <v>8</v>
      </c>
      <c r="F18" s="53">
        <v>1</v>
      </c>
      <c r="G18" s="53">
        <f t="shared" ref="G18:G30" si="0">E18*F18</f>
        <v>8</v>
      </c>
    </row>
    <row r="19" spans="1:7" s="7" customFormat="1">
      <c r="A19" s="7" t="s">
        <v>207</v>
      </c>
      <c r="D19" s="8"/>
      <c r="E19" s="53">
        <v>48</v>
      </c>
      <c r="F19" s="53">
        <v>1</v>
      </c>
      <c r="G19" s="53">
        <f t="shared" si="0"/>
        <v>48</v>
      </c>
    </row>
    <row r="20" spans="1:7" s="7" customFormat="1">
      <c r="A20" s="7" t="s">
        <v>4</v>
      </c>
      <c r="D20" s="8"/>
      <c r="E20" s="53">
        <v>48</v>
      </c>
      <c r="F20" s="53">
        <v>2</v>
      </c>
      <c r="G20" s="53">
        <f t="shared" si="0"/>
        <v>96</v>
      </c>
    </row>
    <row r="21" spans="1:7" s="7" customFormat="1">
      <c r="A21" s="7" t="s">
        <v>208</v>
      </c>
      <c r="D21" s="8"/>
      <c r="E21" s="53">
        <v>12</v>
      </c>
      <c r="F21" s="53">
        <v>4</v>
      </c>
      <c r="G21" s="53">
        <f t="shared" si="0"/>
        <v>48</v>
      </c>
    </row>
    <row r="22" spans="1:7" s="7" customFormat="1">
      <c r="A22" s="7" t="s">
        <v>211</v>
      </c>
      <c r="D22" s="8"/>
      <c r="E22" s="53">
        <v>2</v>
      </c>
      <c r="F22" s="53">
        <v>1</v>
      </c>
      <c r="G22" s="53">
        <f t="shared" si="0"/>
        <v>2</v>
      </c>
    </row>
    <row r="23" spans="1:7" s="7" customFormat="1">
      <c r="A23" s="7" t="s">
        <v>213</v>
      </c>
      <c r="D23" s="8"/>
      <c r="E23" s="53">
        <v>2</v>
      </c>
      <c r="F23" s="53">
        <v>12</v>
      </c>
      <c r="G23" s="53">
        <f t="shared" si="0"/>
        <v>24</v>
      </c>
    </row>
    <row r="24" spans="1:7" s="7" customFormat="1">
      <c r="A24" s="7" t="s">
        <v>212</v>
      </c>
      <c r="D24" s="8"/>
      <c r="E24" s="53">
        <v>1</v>
      </c>
      <c r="F24" s="53">
        <v>12</v>
      </c>
      <c r="G24" s="53">
        <f t="shared" si="0"/>
        <v>12</v>
      </c>
    </row>
    <row r="25" spans="1:7" s="7" customFormat="1">
      <c r="A25" s="7" t="s">
        <v>214</v>
      </c>
      <c r="D25" s="8"/>
      <c r="E25" s="53">
        <v>1</v>
      </c>
      <c r="F25" s="53">
        <v>12</v>
      </c>
      <c r="G25" s="53">
        <f t="shared" si="0"/>
        <v>12</v>
      </c>
    </row>
    <row r="26" spans="1:7" s="7" customFormat="1">
      <c r="A26" s="7" t="s">
        <v>216</v>
      </c>
      <c r="D26" s="8"/>
      <c r="E26" s="53">
        <v>1</v>
      </c>
      <c r="F26" s="53">
        <v>12</v>
      </c>
      <c r="G26" s="53">
        <f t="shared" si="0"/>
        <v>12</v>
      </c>
    </row>
    <row r="27" spans="1:7" s="7" customFormat="1">
      <c r="A27" s="7" t="s">
        <v>220</v>
      </c>
      <c r="D27" s="8"/>
      <c r="E27" s="53">
        <v>1</v>
      </c>
      <c r="F27" s="53">
        <v>12</v>
      </c>
      <c r="G27" s="53">
        <f t="shared" si="0"/>
        <v>12</v>
      </c>
    </row>
    <row r="28" spans="1:7" s="7" customFormat="1">
      <c r="A28" s="7" t="s">
        <v>209</v>
      </c>
      <c r="D28" s="8"/>
      <c r="E28" s="53">
        <v>1</v>
      </c>
      <c r="F28" s="53">
        <v>8</v>
      </c>
      <c r="G28" s="53">
        <f t="shared" si="0"/>
        <v>8</v>
      </c>
    </row>
    <row r="29" spans="1:7" s="7" customFormat="1">
      <c r="A29" s="7" t="s">
        <v>210</v>
      </c>
      <c r="D29" s="8"/>
      <c r="E29" s="53">
        <v>1</v>
      </c>
      <c r="F29" s="53">
        <v>12</v>
      </c>
      <c r="G29" s="53">
        <f t="shared" si="0"/>
        <v>12</v>
      </c>
    </row>
    <row r="30" spans="1:7" s="7" customFormat="1" ht="13.5" thickBot="1">
      <c r="A30" s="39" t="s">
        <v>184</v>
      </c>
      <c r="B30" s="39"/>
      <c r="C30" s="39"/>
      <c r="D30" s="39"/>
      <c r="E30" s="40">
        <v>1</v>
      </c>
      <c r="F30" s="40">
        <v>12</v>
      </c>
      <c r="G30" s="40">
        <f t="shared" si="0"/>
        <v>12</v>
      </c>
    </row>
    <row r="31" spans="1:7" s="8" customFormat="1">
      <c r="A31" s="58" t="s">
        <v>160</v>
      </c>
      <c r="B31" s="37"/>
      <c r="C31" s="37"/>
      <c r="D31" s="37"/>
      <c r="E31" s="37"/>
      <c r="F31" s="38"/>
      <c r="G31" s="65">
        <f>SUM(G18:G30)</f>
        <v>306</v>
      </c>
    </row>
    <row r="32" spans="1:7" s="8" customFormat="1">
      <c r="A32" s="91"/>
      <c r="F32" s="53"/>
      <c r="G32" s="92"/>
    </row>
    <row r="33" spans="1:7" s="8" customFormat="1">
      <c r="A33" s="91" t="s">
        <v>221</v>
      </c>
      <c r="F33" s="53"/>
      <c r="G33" s="92"/>
    </row>
    <row r="34" spans="1:7" s="8" customFormat="1">
      <c r="A34" s="91" t="s">
        <v>298</v>
      </c>
      <c r="F34" s="53"/>
      <c r="G34" s="92"/>
    </row>
    <row r="35" spans="1:7" s="8" customFormat="1">
      <c r="A35" s="91"/>
      <c r="F35" s="53"/>
      <c r="G35" s="92"/>
    </row>
    <row r="36" spans="1:7" s="8" customFormat="1">
      <c r="A36" s="91" t="s">
        <v>273</v>
      </c>
      <c r="F36" s="53"/>
      <c r="G36" s="96">
        <f>G66/G31</f>
        <v>914.90400326797385</v>
      </c>
    </row>
    <row r="37" spans="1:7" s="8" customFormat="1">
      <c r="A37" s="91"/>
      <c r="F37" s="53"/>
      <c r="G37" s="92"/>
    </row>
    <row r="38" spans="1:7" s="8" customFormat="1">
      <c r="A38" s="91"/>
      <c r="F38" s="53"/>
      <c r="G38" s="92"/>
    </row>
    <row r="39" spans="1:7" s="7" customFormat="1" ht="23.25">
      <c r="A39" s="93" t="s">
        <v>175</v>
      </c>
      <c r="B39"/>
      <c r="C39"/>
      <c r="D39"/>
      <c r="E39"/>
      <c r="F39"/>
      <c r="G39" s="2"/>
    </row>
    <row r="40" spans="1:7" s="7" customFormat="1" ht="18">
      <c r="A40" s="50"/>
      <c r="B40"/>
      <c r="C40"/>
      <c r="D40"/>
      <c r="E40"/>
      <c r="F40"/>
      <c r="G40" s="2"/>
    </row>
    <row r="41" spans="1:7">
      <c r="G41" s="9"/>
    </row>
    <row r="42" spans="1:7" ht="13.5" thickBot="1">
      <c r="A42" s="74" t="s">
        <v>5</v>
      </c>
      <c r="B42" s="75"/>
      <c r="C42" s="75"/>
      <c r="D42" s="75"/>
      <c r="E42" s="75"/>
      <c r="F42" s="75"/>
      <c r="G42" s="76" t="s">
        <v>122</v>
      </c>
    </row>
    <row r="43" spans="1:7">
      <c r="G43" s="2"/>
    </row>
    <row r="44" spans="1:7" ht="14.25">
      <c r="A44" s="48" t="s">
        <v>123</v>
      </c>
      <c r="G44" s="54">
        <f>G96</f>
        <v>14112</v>
      </c>
    </row>
    <row r="45" spans="1:7" ht="14.25">
      <c r="A45" s="48" t="s">
        <v>170</v>
      </c>
      <c r="G45" s="55">
        <f>G125</f>
        <v>5291</v>
      </c>
    </row>
    <row r="46" spans="1:7" ht="14.25">
      <c r="A46" s="48" t="s">
        <v>124</v>
      </c>
      <c r="G46" s="54">
        <f>G158</f>
        <v>16146</v>
      </c>
    </row>
    <row r="47" spans="1:7" ht="14.25">
      <c r="A47" s="48" t="s">
        <v>276</v>
      </c>
      <c r="G47" s="54">
        <f>G179</f>
        <v>1086</v>
      </c>
    </row>
    <row r="48" spans="1:7" ht="14.25">
      <c r="A48" s="48" t="s">
        <v>125</v>
      </c>
      <c r="G48" s="55">
        <f>G211</f>
        <v>5000</v>
      </c>
    </row>
    <row r="49" spans="1:7" ht="14.25">
      <c r="A49" s="48" t="s">
        <v>218</v>
      </c>
      <c r="G49" s="55">
        <f>G228</f>
        <v>2756</v>
      </c>
    </row>
    <row r="50" spans="1:7" ht="14.25">
      <c r="A50" s="48" t="s">
        <v>217</v>
      </c>
      <c r="G50" s="55">
        <f>G269</f>
        <v>8424</v>
      </c>
    </row>
    <row r="51" spans="1:7" ht="14.25">
      <c r="A51" s="48" t="s">
        <v>222</v>
      </c>
      <c r="G51" s="55">
        <f>G306</f>
        <v>3458</v>
      </c>
    </row>
    <row r="52" spans="1:7" ht="14.25">
      <c r="A52" s="48" t="s">
        <v>166</v>
      </c>
      <c r="G52" s="55">
        <f>G269</f>
        <v>8424</v>
      </c>
    </row>
    <row r="53" spans="1:7" ht="14.25">
      <c r="A53" s="48" t="s">
        <v>205</v>
      </c>
      <c r="G53" s="55">
        <f>G362</f>
        <v>3679</v>
      </c>
    </row>
    <row r="54" spans="1:7" ht="14.25">
      <c r="A54" s="48" t="s">
        <v>309</v>
      </c>
      <c r="G54" s="54">
        <f>G399</f>
        <v>6747</v>
      </c>
    </row>
    <row r="55" spans="1:7" ht="14.25">
      <c r="A55" s="48" t="s">
        <v>126</v>
      </c>
      <c r="G55" s="54">
        <f>G421</f>
        <v>2379</v>
      </c>
    </row>
    <row r="56" spans="1:7" ht="14.25">
      <c r="A56" s="48" t="s">
        <v>167</v>
      </c>
      <c r="G56" s="54">
        <f>G449</f>
        <v>35243</v>
      </c>
    </row>
    <row r="57" spans="1:7" ht="14.25">
      <c r="A57" s="48" t="s">
        <v>127</v>
      </c>
      <c r="G57" s="55">
        <f>G473</f>
        <v>71344</v>
      </c>
    </row>
    <row r="58" spans="1:7" ht="14.25">
      <c r="A58" s="48" t="s">
        <v>128</v>
      </c>
      <c r="G58" s="55">
        <f>G495</f>
        <v>2064</v>
      </c>
    </row>
    <row r="59" spans="1:7" ht="14.25">
      <c r="A59" s="48" t="s">
        <v>129</v>
      </c>
      <c r="G59" s="55">
        <f>G520</f>
        <v>4992</v>
      </c>
    </row>
    <row r="60" spans="1:7" ht="14.25">
      <c r="A60" s="48" t="s">
        <v>157</v>
      </c>
      <c r="G60" s="54">
        <f>G536</f>
        <v>6072</v>
      </c>
    </row>
    <row r="61" spans="1:7" ht="14.25">
      <c r="A61" s="48" t="s">
        <v>130</v>
      </c>
      <c r="G61" s="55">
        <f>G564</f>
        <v>8040</v>
      </c>
    </row>
    <row r="62" spans="1:7" ht="14.25">
      <c r="A62" s="48" t="s">
        <v>131</v>
      </c>
      <c r="G62" s="55">
        <f>G593</f>
        <v>8487.5</v>
      </c>
    </row>
    <row r="63" spans="1:7" ht="15" thickBot="1">
      <c r="A63" s="70" t="s">
        <v>132</v>
      </c>
      <c r="B63" s="2"/>
      <c r="C63" s="2"/>
      <c r="D63" s="2"/>
      <c r="E63" s="2"/>
      <c r="F63" s="2"/>
      <c r="G63" s="55">
        <f>G612</f>
        <v>10224</v>
      </c>
    </row>
    <row r="64" spans="1:7" ht="15">
      <c r="A64" s="72" t="s">
        <v>35</v>
      </c>
      <c r="B64" s="71"/>
      <c r="C64" s="71"/>
      <c r="D64" s="71"/>
      <c r="E64" s="71"/>
      <c r="F64" s="71"/>
      <c r="G64" s="81">
        <f>SUM(G44:G63)</f>
        <v>223968.5</v>
      </c>
    </row>
    <row r="65" spans="1:7" ht="15.75" thickBot="1">
      <c r="A65" s="97" t="s">
        <v>292</v>
      </c>
      <c r="B65" s="22"/>
      <c r="C65" s="22"/>
      <c r="D65" s="22"/>
      <c r="E65" s="22"/>
      <c r="F65" s="22"/>
      <c r="G65" s="57">
        <f>G64*0.25</f>
        <v>55992.125</v>
      </c>
    </row>
    <row r="66" spans="1:7" ht="18">
      <c r="A66" s="50" t="s">
        <v>169</v>
      </c>
      <c r="G66" s="60">
        <f>G64+G65</f>
        <v>279960.625</v>
      </c>
    </row>
    <row r="67" spans="1:7" ht="18">
      <c r="A67" s="50"/>
      <c r="G67" s="60"/>
    </row>
    <row r="68" spans="1:7" ht="18">
      <c r="A68" s="50"/>
      <c r="F68" s="49"/>
      <c r="G68" s="56"/>
    </row>
    <row r="69" spans="1:7" ht="18">
      <c r="A69" s="50"/>
      <c r="G69" s="62"/>
    </row>
    <row r="70" spans="1:7" ht="16.5" customHeight="1">
      <c r="A70" s="61"/>
      <c r="G70" s="60"/>
    </row>
    <row r="71" spans="1:7" ht="16.5" customHeight="1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4" spans="1:7" ht="15.75">
      <c r="A74" s="66" t="s">
        <v>123</v>
      </c>
      <c r="B74" s="2"/>
    </row>
    <row r="75" spans="1:7">
      <c r="A75" s="9"/>
      <c r="B75" s="9"/>
      <c r="C75" s="9"/>
      <c r="D75" s="9"/>
      <c r="E75" s="9"/>
      <c r="F75" s="9"/>
      <c r="G75" s="9"/>
    </row>
    <row r="76" spans="1:7">
      <c r="A76" s="10" t="s">
        <v>5</v>
      </c>
      <c r="B76" s="11"/>
      <c r="C76" s="12"/>
      <c r="D76" s="12"/>
      <c r="E76" s="13" t="s">
        <v>6</v>
      </c>
      <c r="F76" s="14" t="s">
        <v>7</v>
      </c>
      <c r="G76" s="14" t="s">
        <v>8</v>
      </c>
    </row>
    <row r="77" spans="1:7">
      <c r="A77" s="9"/>
      <c r="B77" s="9"/>
      <c r="C77" s="9"/>
      <c r="D77" s="9"/>
      <c r="E77" s="9"/>
      <c r="F77" s="15" t="s">
        <v>9</v>
      </c>
      <c r="G77" s="15" t="s">
        <v>9</v>
      </c>
    </row>
    <row r="78" spans="1:7">
      <c r="A78" t="s">
        <v>10</v>
      </c>
      <c r="E78" s="16">
        <v>2</v>
      </c>
      <c r="F78" s="17">
        <v>50</v>
      </c>
      <c r="G78" s="17">
        <f t="shared" ref="G78:G93" si="1">E78*F78</f>
        <v>100</v>
      </c>
    </row>
    <row r="79" spans="1:7">
      <c r="A79" t="s">
        <v>171</v>
      </c>
      <c r="E79" s="16">
        <v>1</v>
      </c>
      <c r="F79" s="17">
        <v>7500</v>
      </c>
      <c r="G79" s="17">
        <f t="shared" si="1"/>
        <v>7500</v>
      </c>
    </row>
    <row r="80" spans="1:7">
      <c r="A80" t="s">
        <v>11</v>
      </c>
      <c r="E80" s="16">
        <v>2</v>
      </c>
      <c r="F80" s="17">
        <v>300</v>
      </c>
      <c r="G80" s="17">
        <f t="shared" si="1"/>
        <v>600</v>
      </c>
    </row>
    <row r="81" spans="1:7">
      <c r="A81" t="s">
        <v>12</v>
      </c>
      <c r="E81" s="16">
        <v>2</v>
      </c>
      <c r="F81" s="17">
        <v>40</v>
      </c>
      <c r="G81" s="17">
        <f t="shared" si="1"/>
        <v>80</v>
      </c>
    </row>
    <row r="82" spans="1:7">
      <c r="A82" t="s">
        <v>13</v>
      </c>
      <c r="E82" s="16">
        <v>1</v>
      </c>
      <c r="F82" s="17">
        <v>250</v>
      </c>
      <c r="G82" s="17">
        <f t="shared" si="1"/>
        <v>250</v>
      </c>
    </row>
    <row r="83" spans="1:7">
      <c r="A83" t="s">
        <v>14</v>
      </c>
      <c r="E83" s="16">
        <v>5</v>
      </c>
      <c r="F83" s="17">
        <v>50</v>
      </c>
      <c r="G83" s="17">
        <f t="shared" si="1"/>
        <v>250</v>
      </c>
    </row>
    <row r="84" spans="1:7">
      <c r="A84" t="s">
        <v>176</v>
      </c>
      <c r="E84" s="16">
        <v>1</v>
      </c>
      <c r="F84" s="17">
        <v>250</v>
      </c>
      <c r="G84" s="17">
        <f t="shared" si="1"/>
        <v>250</v>
      </c>
    </row>
    <row r="85" spans="1:7">
      <c r="A85" t="s">
        <v>15</v>
      </c>
      <c r="E85" s="16">
        <v>1</v>
      </c>
      <c r="F85" s="17">
        <v>300</v>
      </c>
      <c r="G85" s="17">
        <f t="shared" si="1"/>
        <v>300</v>
      </c>
    </row>
    <row r="86" spans="1:7">
      <c r="A86" t="s">
        <v>177</v>
      </c>
      <c r="E86" s="16">
        <v>1</v>
      </c>
      <c r="F86" s="17">
        <v>120</v>
      </c>
      <c r="G86" s="17">
        <f t="shared" si="1"/>
        <v>120</v>
      </c>
    </row>
    <row r="87" spans="1:7">
      <c r="A87" t="s">
        <v>140</v>
      </c>
      <c r="E87" s="16">
        <v>1</v>
      </c>
      <c r="F87" s="17">
        <v>750</v>
      </c>
      <c r="G87" s="17">
        <f t="shared" si="1"/>
        <v>750</v>
      </c>
    </row>
    <row r="88" spans="1:7">
      <c r="A88" t="s">
        <v>16</v>
      </c>
      <c r="E88" s="16">
        <v>1</v>
      </c>
      <c r="F88" s="17">
        <v>300</v>
      </c>
      <c r="G88" s="17">
        <f t="shared" si="1"/>
        <v>300</v>
      </c>
    </row>
    <row r="89" spans="1:7">
      <c r="A89" t="s">
        <v>17</v>
      </c>
      <c r="E89" s="16">
        <v>6</v>
      </c>
      <c r="F89" s="17">
        <v>20</v>
      </c>
      <c r="G89" s="17">
        <f t="shared" si="1"/>
        <v>120</v>
      </c>
    </row>
    <row r="90" spans="1:7">
      <c r="A90" s="2" t="s">
        <v>155</v>
      </c>
      <c r="B90" s="2"/>
      <c r="C90" s="2"/>
      <c r="D90" s="2"/>
      <c r="E90" s="1">
        <v>1</v>
      </c>
      <c r="F90" s="18">
        <v>400</v>
      </c>
      <c r="G90" s="18">
        <f t="shared" si="1"/>
        <v>400</v>
      </c>
    </row>
    <row r="91" spans="1:7">
      <c r="A91" s="68" t="s">
        <v>178</v>
      </c>
      <c r="B91" s="2"/>
      <c r="C91" s="2"/>
      <c r="D91" s="2"/>
      <c r="E91" s="1">
        <v>1</v>
      </c>
      <c r="F91" s="18">
        <v>300</v>
      </c>
      <c r="G91" s="18">
        <f t="shared" si="1"/>
        <v>300</v>
      </c>
    </row>
    <row r="92" spans="1:7">
      <c r="A92" s="2" t="s">
        <v>18</v>
      </c>
      <c r="B92" s="2"/>
      <c r="C92" s="2"/>
      <c r="D92" s="2"/>
      <c r="E92" s="1">
        <v>1</v>
      </c>
      <c r="F92" s="18">
        <v>400</v>
      </c>
      <c r="G92" s="18">
        <f>F92*E92</f>
        <v>400</v>
      </c>
    </row>
    <row r="93" spans="1:7">
      <c r="A93" s="9" t="s">
        <v>19</v>
      </c>
      <c r="B93" s="9"/>
      <c r="C93" s="9"/>
      <c r="D93" s="9"/>
      <c r="E93" s="19">
        <v>2</v>
      </c>
      <c r="F93" s="20">
        <v>20</v>
      </c>
      <c r="G93" s="20">
        <f t="shared" si="1"/>
        <v>40</v>
      </c>
    </row>
    <row r="94" spans="1:7" s="2" customFormat="1">
      <c r="A94" s="21" t="s">
        <v>20</v>
      </c>
      <c r="B94"/>
      <c r="C94"/>
      <c r="D94"/>
      <c r="E94" s="16"/>
      <c r="F94" s="17"/>
      <c r="G94" s="17">
        <f>SUM(G78:G93)</f>
        <v>11760</v>
      </c>
    </row>
    <row r="95" spans="1:7" ht="13.5" thickBot="1">
      <c r="A95" s="23" t="s">
        <v>21</v>
      </c>
      <c r="B95" s="22"/>
      <c r="C95" s="22"/>
      <c r="D95" s="22"/>
      <c r="E95" s="24"/>
      <c r="F95" s="25"/>
      <c r="G95" s="25">
        <f>G94*0.2</f>
        <v>2352</v>
      </c>
    </row>
    <row r="96" spans="1:7" ht="15.75">
      <c r="A96" s="26" t="s">
        <v>22</v>
      </c>
      <c r="E96" s="16"/>
      <c r="F96" s="17"/>
      <c r="G96" s="27">
        <f>G94+G95</f>
        <v>14112</v>
      </c>
    </row>
    <row r="97" spans="1:7">
      <c r="E97" s="16"/>
      <c r="F97" s="16"/>
      <c r="G97" s="17"/>
    </row>
    <row r="99" spans="1:7" ht="18">
      <c r="A99" s="73"/>
    </row>
    <row r="101" spans="1:7" ht="15.75">
      <c r="A101" s="26" t="s">
        <v>161</v>
      </c>
      <c r="B101" s="2"/>
      <c r="C101" s="2"/>
      <c r="D101" s="2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10" t="s">
        <v>5</v>
      </c>
      <c r="B103" s="12"/>
      <c r="C103" s="12"/>
      <c r="D103" s="12"/>
      <c r="E103" s="13" t="s">
        <v>6</v>
      </c>
      <c r="F103" s="14" t="s">
        <v>7</v>
      </c>
      <c r="G103" s="42" t="s">
        <v>8</v>
      </c>
    </row>
    <row r="104" spans="1:7">
      <c r="A104" s="9"/>
      <c r="B104" s="9"/>
      <c r="C104" s="9"/>
      <c r="D104" s="9"/>
      <c r="E104" s="9"/>
      <c r="F104" s="15" t="s">
        <v>23</v>
      </c>
      <c r="G104" s="31" t="s">
        <v>23</v>
      </c>
    </row>
    <row r="105" spans="1:7">
      <c r="A105" t="s">
        <v>24</v>
      </c>
      <c r="E105" s="16">
        <v>1</v>
      </c>
      <c r="F105">
        <v>400</v>
      </c>
      <c r="G105" s="2">
        <f t="shared" ref="G105:G112" si="2">E105*F105</f>
        <v>400</v>
      </c>
    </row>
    <row r="106" spans="1:7">
      <c r="A106" t="s">
        <v>10</v>
      </c>
      <c r="E106" s="16">
        <v>2</v>
      </c>
      <c r="F106">
        <v>50</v>
      </c>
      <c r="G106" s="2">
        <f t="shared" si="2"/>
        <v>100</v>
      </c>
    </row>
    <row r="107" spans="1:7">
      <c r="A107" t="s">
        <v>25</v>
      </c>
      <c r="E107" s="16">
        <v>1</v>
      </c>
      <c r="F107">
        <v>500</v>
      </c>
      <c r="G107" s="2">
        <f t="shared" si="2"/>
        <v>500</v>
      </c>
    </row>
    <row r="108" spans="1:7">
      <c r="A108" t="s">
        <v>163</v>
      </c>
      <c r="E108" s="16">
        <v>1</v>
      </c>
      <c r="F108">
        <v>300</v>
      </c>
      <c r="G108" s="2">
        <f t="shared" si="2"/>
        <v>300</v>
      </c>
    </row>
    <row r="109" spans="1:7">
      <c r="A109" s="94" t="s">
        <v>274</v>
      </c>
      <c r="E109" s="16">
        <v>1</v>
      </c>
      <c r="F109">
        <v>30</v>
      </c>
      <c r="G109" s="68">
        <f t="shared" si="2"/>
        <v>30</v>
      </c>
    </row>
    <row r="110" spans="1:7">
      <c r="A110" t="s">
        <v>26</v>
      </c>
      <c r="E110" s="16">
        <v>2</v>
      </c>
      <c r="F110">
        <v>200</v>
      </c>
      <c r="G110" s="2">
        <f t="shared" si="2"/>
        <v>400</v>
      </c>
    </row>
    <row r="111" spans="1:7">
      <c r="A111" t="s">
        <v>172</v>
      </c>
      <c r="E111" s="16">
        <v>12</v>
      </c>
      <c r="F111">
        <v>100</v>
      </c>
      <c r="G111" s="68">
        <f t="shared" si="2"/>
        <v>1200</v>
      </c>
    </row>
    <row r="112" spans="1:7">
      <c r="A112" t="s">
        <v>27</v>
      </c>
      <c r="E112" s="16">
        <v>2</v>
      </c>
      <c r="F112">
        <v>25</v>
      </c>
      <c r="G112" s="2">
        <f t="shared" si="2"/>
        <v>50</v>
      </c>
    </row>
    <row r="113" spans="1:7">
      <c r="A113" t="s">
        <v>11</v>
      </c>
      <c r="E113" s="16">
        <v>2</v>
      </c>
      <c r="F113">
        <v>120</v>
      </c>
      <c r="G113" s="68">
        <f>E113*F113</f>
        <v>240</v>
      </c>
    </row>
    <row r="114" spans="1:7">
      <c r="A114" t="s">
        <v>12</v>
      </c>
      <c r="E114" s="16">
        <v>2</v>
      </c>
      <c r="F114">
        <v>40</v>
      </c>
      <c r="G114" s="68">
        <f>E114*F114</f>
        <v>80</v>
      </c>
    </row>
    <row r="115" spans="1:7">
      <c r="A115" s="78" t="s">
        <v>28</v>
      </c>
      <c r="E115" s="16"/>
      <c r="G115" s="2"/>
    </row>
    <row r="116" spans="1:7">
      <c r="A116" t="s">
        <v>29</v>
      </c>
      <c r="E116" s="16">
        <v>1</v>
      </c>
      <c r="F116">
        <v>150</v>
      </c>
      <c r="G116" s="2">
        <f t="shared" ref="G116:G122" si="3">E116*F116</f>
        <v>150</v>
      </c>
    </row>
    <row r="117" spans="1:7">
      <c r="A117" t="s">
        <v>30</v>
      </c>
      <c r="E117" s="16">
        <v>1</v>
      </c>
      <c r="F117">
        <v>100</v>
      </c>
      <c r="G117" s="2">
        <f t="shared" si="3"/>
        <v>100</v>
      </c>
    </row>
    <row r="118" spans="1:7">
      <c r="A118" t="s">
        <v>31</v>
      </c>
      <c r="E118" s="16">
        <v>1</v>
      </c>
      <c r="F118">
        <v>100</v>
      </c>
      <c r="G118" s="2">
        <f t="shared" si="3"/>
        <v>100</v>
      </c>
    </row>
    <row r="119" spans="1:7">
      <c r="A119" t="s">
        <v>32</v>
      </c>
      <c r="E119" s="16">
        <v>1</v>
      </c>
      <c r="F119">
        <v>50</v>
      </c>
      <c r="G119" s="2">
        <f t="shared" si="3"/>
        <v>50</v>
      </c>
    </row>
    <row r="120" spans="1:7">
      <c r="A120" t="s">
        <v>162</v>
      </c>
      <c r="E120" s="16">
        <v>2</v>
      </c>
      <c r="F120">
        <v>75</v>
      </c>
      <c r="G120" s="68">
        <f t="shared" si="3"/>
        <v>150</v>
      </c>
    </row>
    <row r="121" spans="1:7">
      <c r="A121" t="s">
        <v>33</v>
      </c>
      <c r="E121" s="16">
        <v>1</v>
      </c>
      <c r="F121">
        <v>180</v>
      </c>
      <c r="G121" s="2">
        <f t="shared" si="3"/>
        <v>180</v>
      </c>
    </row>
    <row r="122" spans="1:7" s="2" customFormat="1" ht="13.5" thickBot="1">
      <c r="A122" s="22" t="s">
        <v>19</v>
      </c>
      <c r="B122" s="22"/>
      <c r="C122" s="22"/>
      <c r="D122" s="22"/>
      <c r="E122" s="24">
        <v>2</v>
      </c>
      <c r="F122" s="22">
        <v>20</v>
      </c>
      <c r="G122" s="22">
        <f t="shared" si="3"/>
        <v>40</v>
      </c>
    </row>
    <row r="123" spans="1:7">
      <c r="A123" s="30" t="s">
        <v>35</v>
      </c>
      <c r="B123" s="9"/>
      <c r="C123" s="9"/>
      <c r="D123" s="9"/>
      <c r="E123" s="19"/>
      <c r="F123" s="9"/>
      <c r="G123" s="9">
        <f>SUM(G105:G114)+SUM(G116:G122)</f>
        <v>4070</v>
      </c>
    </row>
    <row r="124" spans="1:7" ht="13.5" thickBot="1">
      <c r="A124" s="23" t="s">
        <v>36</v>
      </c>
      <c r="B124" s="22"/>
      <c r="C124" s="22"/>
      <c r="D124" s="22"/>
      <c r="E124" s="24"/>
      <c r="F124" s="22"/>
      <c r="G124" s="82">
        <f>G123*0.3</f>
        <v>1221</v>
      </c>
    </row>
    <row r="125" spans="1:7" ht="15.75">
      <c r="A125" s="26" t="s">
        <v>22</v>
      </c>
      <c r="E125" s="16"/>
      <c r="G125" s="29">
        <f>G123+G124</f>
        <v>5291</v>
      </c>
    </row>
    <row r="126" spans="1:7">
      <c r="E126" s="16"/>
    </row>
    <row r="128" spans="1:7" ht="15.75">
      <c r="A128" s="66" t="s">
        <v>139</v>
      </c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10" t="s">
        <v>5</v>
      </c>
      <c r="B130" s="12"/>
      <c r="C130" s="12"/>
      <c r="D130" s="12"/>
      <c r="E130" s="13" t="s">
        <v>6</v>
      </c>
      <c r="F130" s="13" t="s">
        <v>37</v>
      </c>
      <c r="G130" s="42" t="s">
        <v>8</v>
      </c>
    </row>
    <row r="131" spans="1:7">
      <c r="A131" s="9"/>
      <c r="B131" s="9"/>
      <c r="C131" s="9"/>
      <c r="D131" s="9"/>
      <c r="E131" s="30"/>
      <c r="F131" s="31" t="s">
        <v>9</v>
      </c>
      <c r="G131" s="31" t="s">
        <v>9</v>
      </c>
    </row>
    <row r="132" spans="1:7">
      <c r="A132" t="s">
        <v>182</v>
      </c>
      <c r="E132" s="16">
        <v>36</v>
      </c>
      <c r="F132">
        <v>120</v>
      </c>
      <c r="G132" s="2">
        <f>E132*F132</f>
        <v>4320</v>
      </c>
    </row>
    <row r="133" spans="1:7">
      <c r="A133" t="s">
        <v>38</v>
      </c>
      <c r="E133" s="16">
        <v>2</v>
      </c>
      <c r="F133">
        <v>200</v>
      </c>
      <c r="G133" s="2">
        <f t="shared" ref="G133:G147" si="4">E133*F133</f>
        <v>400</v>
      </c>
    </row>
    <row r="134" spans="1:7">
      <c r="A134" t="s">
        <v>39</v>
      </c>
      <c r="E134" s="16">
        <v>1</v>
      </c>
      <c r="F134">
        <v>200</v>
      </c>
      <c r="G134" s="2">
        <f t="shared" si="4"/>
        <v>200</v>
      </c>
    </row>
    <row r="135" spans="1:7">
      <c r="A135" t="s">
        <v>141</v>
      </c>
      <c r="E135" s="16">
        <v>1</v>
      </c>
      <c r="F135">
        <v>120</v>
      </c>
      <c r="G135" s="2">
        <f t="shared" si="4"/>
        <v>120</v>
      </c>
    </row>
    <row r="136" spans="1:7">
      <c r="A136" t="s">
        <v>142</v>
      </c>
      <c r="E136" s="16">
        <v>1</v>
      </c>
      <c r="F136">
        <v>200</v>
      </c>
      <c r="G136" s="2">
        <f t="shared" si="4"/>
        <v>200</v>
      </c>
    </row>
    <row r="137" spans="1:7">
      <c r="A137" t="s">
        <v>143</v>
      </c>
      <c r="E137" s="16">
        <v>1</v>
      </c>
      <c r="F137">
        <v>150</v>
      </c>
      <c r="G137" s="68">
        <f t="shared" si="4"/>
        <v>150</v>
      </c>
    </row>
    <row r="138" spans="1:7">
      <c r="A138" s="94" t="s">
        <v>148</v>
      </c>
      <c r="E138" s="16">
        <v>1</v>
      </c>
      <c r="F138">
        <v>150</v>
      </c>
      <c r="G138" s="68">
        <f t="shared" si="4"/>
        <v>150</v>
      </c>
    </row>
    <row r="139" spans="1:7">
      <c r="A139" t="s">
        <v>144</v>
      </c>
      <c r="D139" s="16"/>
      <c r="E139" s="16">
        <v>1</v>
      </c>
      <c r="F139">
        <v>750</v>
      </c>
      <c r="G139" s="68">
        <f t="shared" si="4"/>
        <v>750</v>
      </c>
    </row>
    <row r="140" spans="1:7">
      <c r="A140" s="94" t="s">
        <v>281</v>
      </c>
      <c r="D140" s="16"/>
      <c r="E140" s="16">
        <v>1</v>
      </c>
      <c r="F140">
        <v>1200</v>
      </c>
      <c r="G140" s="68">
        <f t="shared" si="4"/>
        <v>1200</v>
      </c>
    </row>
    <row r="141" spans="1:7">
      <c r="A141" s="94" t="s">
        <v>275</v>
      </c>
      <c r="E141" s="16">
        <v>8</v>
      </c>
      <c r="F141">
        <v>100</v>
      </c>
      <c r="G141" s="68">
        <f t="shared" si="4"/>
        <v>800</v>
      </c>
    </row>
    <row r="142" spans="1:7">
      <c r="A142" s="94" t="s">
        <v>282</v>
      </c>
      <c r="E142" s="16">
        <v>1</v>
      </c>
      <c r="F142">
        <v>100</v>
      </c>
      <c r="G142" s="68">
        <f t="shared" si="4"/>
        <v>100</v>
      </c>
    </row>
    <row r="143" spans="1:7">
      <c r="A143" s="94" t="s">
        <v>252</v>
      </c>
      <c r="E143" s="16">
        <v>1</v>
      </c>
      <c r="F143">
        <v>40</v>
      </c>
      <c r="G143" s="68">
        <f t="shared" si="4"/>
        <v>40</v>
      </c>
    </row>
    <row r="144" spans="1:7">
      <c r="A144" t="s">
        <v>40</v>
      </c>
      <c r="E144" s="16">
        <v>2</v>
      </c>
      <c r="F144">
        <v>200</v>
      </c>
      <c r="G144" s="2">
        <f t="shared" si="4"/>
        <v>400</v>
      </c>
    </row>
    <row r="145" spans="1:7">
      <c r="A145" t="s">
        <v>41</v>
      </c>
      <c r="E145" s="16">
        <v>2</v>
      </c>
      <c r="F145">
        <v>150</v>
      </c>
      <c r="G145" s="2">
        <f t="shared" si="4"/>
        <v>300</v>
      </c>
    </row>
    <row r="146" spans="1:7">
      <c r="A146" t="s">
        <v>42</v>
      </c>
      <c r="E146" s="16">
        <v>6</v>
      </c>
      <c r="F146">
        <v>120</v>
      </c>
      <c r="G146" s="2">
        <f t="shared" si="4"/>
        <v>720</v>
      </c>
    </row>
    <row r="147" spans="1:7">
      <c r="A147" t="s">
        <v>43</v>
      </c>
      <c r="E147" s="16">
        <v>1</v>
      </c>
      <c r="F147">
        <v>1200</v>
      </c>
      <c r="G147" s="2">
        <f t="shared" si="4"/>
        <v>1200</v>
      </c>
    </row>
    <row r="148" spans="1:7">
      <c r="A148" s="78" t="s">
        <v>28</v>
      </c>
      <c r="E148" s="16"/>
      <c r="G148" s="2"/>
    </row>
    <row r="149" spans="1:7">
      <c r="A149" t="s">
        <v>145</v>
      </c>
      <c r="E149" s="16">
        <v>1</v>
      </c>
      <c r="F149">
        <v>250</v>
      </c>
      <c r="G149" s="2">
        <f t="shared" ref="G149:G155" si="5">E149*F149</f>
        <v>250</v>
      </c>
    </row>
    <row r="150" spans="1:7">
      <c r="A150" t="s">
        <v>30</v>
      </c>
      <c r="E150" s="16">
        <v>1</v>
      </c>
      <c r="F150">
        <v>100</v>
      </c>
      <c r="G150" s="2">
        <f t="shared" si="5"/>
        <v>100</v>
      </c>
    </row>
    <row r="151" spans="1:7">
      <c r="A151" t="s">
        <v>31</v>
      </c>
      <c r="E151" s="16">
        <v>1</v>
      </c>
      <c r="F151">
        <v>100</v>
      </c>
      <c r="G151" s="2">
        <f t="shared" si="5"/>
        <v>100</v>
      </c>
    </row>
    <row r="152" spans="1:7">
      <c r="A152" t="s">
        <v>11</v>
      </c>
      <c r="E152" s="16">
        <v>2</v>
      </c>
      <c r="F152">
        <v>300</v>
      </c>
      <c r="G152" s="2">
        <f t="shared" si="5"/>
        <v>600</v>
      </c>
    </row>
    <row r="153" spans="1:7">
      <c r="A153" t="s">
        <v>45</v>
      </c>
      <c r="E153" s="16">
        <v>2</v>
      </c>
      <c r="F153">
        <v>40</v>
      </c>
      <c r="G153" s="2">
        <f t="shared" si="5"/>
        <v>80</v>
      </c>
    </row>
    <row r="154" spans="1:7">
      <c r="A154" t="s">
        <v>46</v>
      </c>
      <c r="E154" s="16">
        <v>4</v>
      </c>
      <c r="F154">
        <v>50</v>
      </c>
      <c r="G154" s="2">
        <f t="shared" si="5"/>
        <v>200</v>
      </c>
    </row>
    <row r="155" spans="1:7" ht="13.5" thickBot="1">
      <c r="A155" s="22" t="s">
        <v>19</v>
      </c>
      <c r="B155" s="22"/>
      <c r="C155" s="22"/>
      <c r="D155" s="22"/>
      <c r="E155" s="24">
        <v>2</v>
      </c>
      <c r="F155" s="22">
        <v>20</v>
      </c>
      <c r="G155" s="22">
        <f t="shared" si="5"/>
        <v>40</v>
      </c>
    </row>
    <row r="156" spans="1:7">
      <c r="A156" s="79" t="s">
        <v>35</v>
      </c>
      <c r="B156" s="71"/>
      <c r="C156" s="71"/>
      <c r="D156" s="71"/>
      <c r="E156" s="80"/>
      <c r="F156" s="71"/>
      <c r="G156" s="9">
        <f>SUM(G132:G147)+SUM(G149:G155)</f>
        <v>12420</v>
      </c>
    </row>
    <row r="157" spans="1:7" ht="13.5" thickBot="1">
      <c r="A157" s="32" t="s">
        <v>36</v>
      </c>
      <c r="B157" s="22"/>
      <c r="C157" s="22"/>
      <c r="D157" s="22"/>
      <c r="E157" s="24"/>
      <c r="F157" s="22"/>
      <c r="G157" s="75">
        <f>G156*0.3</f>
        <v>3726</v>
      </c>
    </row>
    <row r="158" spans="1:7" ht="15.75">
      <c r="A158" s="26" t="s">
        <v>22</v>
      </c>
      <c r="E158" s="16"/>
      <c r="G158" s="26">
        <f>G156+G157</f>
        <v>16146</v>
      </c>
    </row>
    <row r="159" spans="1:7" ht="15.75">
      <c r="A159" s="26"/>
      <c r="E159" s="16"/>
      <c r="G159" s="26"/>
    </row>
    <row r="160" spans="1:7" ht="15.75">
      <c r="A160" s="26"/>
      <c r="E160" s="16"/>
      <c r="G160" s="26"/>
    </row>
    <row r="161" spans="1:7" ht="15.75">
      <c r="A161" s="26"/>
      <c r="E161" s="16"/>
      <c r="G161" s="26"/>
    </row>
    <row r="162" spans="1:7" ht="15.75">
      <c r="A162" s="66" t="s">
        <v>276</v>
      </c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10" t="s">
        <v>5</v>
      </c>
      <c r="B164" s="12"/>
      <c r="C164" s="12"/>
      <c r="D164" s="12"/>
      <c r="E164" s="13" t="s">
        <v>6</v>
      </c>
      <c r="F164" s="13" t="s">
        <v>37</v>
      </c>
      <c r="G164" s="42" t="s">
        <v>8</v>
      </c>
    </row>
    <row r="165" spans="1:7">
      <c r="A165" s="9"/>
      <c r="B165" s="9"/>
      <c r="C165" s="9"/>
      <c r="D165" s="9"/>
      <c r="E165" s="30"/>
      <c r="F165" s="31" t="s">
        <v>9</v>
      </c>
      <c r="G165" s="31" t="s">
        <v>9</v>
      </c>
    </row>
    <row r="166" spans="1:7">
      <c r="A166" s="94" t="s">
        <v>277</v>
      </c>
      <c r="E166" s="16">
        <v>1</v>
      </c>
      <c r="F166">
        <v>200</v>
      </c>
      <c r="G166" s="2">
        <f>E166*F166</f>
        <v>200</v>
      </c>
    </row>
    <row r="167" spans="1:7">
      <c r="A167" s="94" t="s">
        <v>279</v>
      </c>
      <c r="E167" s="16">
        <v>2</v>
      </c>
      <c r="F167">
        <v>350</v>
      </c>
      <c r="G167" s="2">
        <f t="shared" ref="G167:G169" si="6">E167*F167</f>
        <v>700</v>
      </c>
    </row>
    <row r="168" spans="1:7">
      <c r="A168" s="94" t="s">
        <v>278</v>
      </c>
      <c r="E168" s="16">
        <v>1</v>
      </c>
      <c r="F168">
        <v>600</v>
      </c>
      <c r="G168" s="2">
        <f t="shared" si="6"/>
        <v>600</v>
      </c>
    </row>
    <row r="169" spans="1:7">
      <c r="A169" s="94" t="s">
        <v>280</v>
      </c>
      <c r="E169" s="16">
        <v>1</v>
      </c>
      <c r="F169">
        <v>1200</v>
      </c>
      <c r="G169" s="2">
        <f t="shared" si="6"/>
        <v>1200</v>
      </c>
    </row>
    <row r="170" spans="1:7">
      <c r="A170" s="78" t="s">
        <v>28</v>
      </c>
      <c r="E170" s="16"/>
      <c r="G170" s="2"/>
    </row>
    <row r="171" spans="1:7">
      <c r="A171" s="94" t="s">
        <v>283</v>
      </c>
      <c r="E171" s="16">
        <v>1</v>
      </c>
      <c r="F171">
        <v>250</v>
      </c>
      <c r="G171" s="2">
        <f t="shared" ref="G171:G177" si="7">E171*F171</f>
        <v>250</v>
      </c>
    </row>
    <row r="172" spans="1:7">
      <c r="A172" t="s">
        <v>30</v>
      </c>
      <c r="E172" s="16">
        <v>1</v>
      </c>
      <c r="F172">
        <v>100</v>
      </c>
      <c r="G172" s="2">
        <f t="shared" si="7"/>
        <v>100</v>
      </c>
    </row>
    <row r="173" spans="1:7">
      <c r="A173" t="s">
        <v>31</v>
      </c>
      <c r="E173" s="16">
        <v>1</v>
      </c>
      <c r="F173">
        <v>100</v>
      </c>
      <c r="G173" s="2">
        <f t="shared" si="7"/>
        <v>100</v>
      </c>
    </row>
    <row r="174" spans="1:7" s="2" customFormat="1">
      <c r="A174" t="s">
        <v>45</v>
      </c>
      <c r="B174"/>
      <c r="C174"/>
      <c r="D174"/>
      <c r="E174" s="16">
        <v>2</v>
      </c>
      <c r="F174">
        <v>40</v>
      </c>
      <c r="G174" s="2">
        <f t="shared" si="7"/>
        <v>80</v>
      </c>
    </row>
    <row r="175" spans="1:7" s="2" customFormat="1">
      <c r="A175" s="94" t="s">
        <v>204</v>
      </c>
      <c r="B175"/>
      <c r="C175"/>
      <c r="D175"/>
      <c r="E175" s="16">
        <v>1</v>
      </c>
      <c r="F175">
        <v>150</v>
      </c>
      <c r="G175" s="68">
        <f t="shared" si="7"/>
        <v>150</v>
      </c>
    </row>
    <row r="176" spans="1:7">
      <c r="A176" t="s">
        <v>46</v>
      </c>
      <c r="E176" s="16">
        <v>1</v>
      </c>
      <c r="F176">
        <v>200</v>
      </c>
      <c r="G176" s="2">
        <f t="shared" si="7"/>
        <v>200</v>
      </c>
    </row>
    <row r="177" spans="1:7" ht="13.5" thickBot="1">
      <c r="A177" s="22" t="s">
        <v>19</v>
      </c>
      <c r="B177" s="22"/>
      <c r="C177" s="22"/>
      <c r="D177" s="22"/>
      <c r="E177" s="24">
        <v>2</v>
      </c>
      <c r="F177" s="22">
        <v>20</v>
      </c>
      <c r="G177" s="22">
        <f t="shared" si="7"/>
        <v>40</v>
      </c>
    </row>
    <row r="178" spans="1:7">
      <c r="A178" s="79" t="s">
        <v>35</v>
      </c>
      <c r="B178" s="71"/>
      <c r="C178" s="71"/>
      <c r="D178" s="71"/>
      <c r="E178" s="80"/>
      <c r="F178" s="71"/>
      <c r="G178" s="9">
        <f>SUM(G166:G169)+SUM(G171:G177)</f>
        <v>3620</v>
      </c>
    </row>
    <row r="179" spans="1:7" ht="13.5" thickBot="1">
      <c r="A179" s="32" t="s">
        <v>36</v>
      </c>
      <c r="B179" s="22"/>
      <c r="C179" s="22"/>
      <c r="D179" s="22"/>
      <c r="E179" s="24"/>
      <c r="F179" s="22"/>
      <c r="G179" s="75">
        <f>G178*0.3</f>
        <v>1086</v>
      </c>
    </row>
    <row r="180" spans="1:7" ht="15.75">
      <c r="A180" s="26" t="s">
        <v>22</v>
      </c>
      <c r="E180" s="16"/>
      <c r="G180" s="26">
        <f>G178+G179</f>
        <v>4706</v>
      </c>
    </row>
    <row r="181" spans="1:7" ht="15.75">
      <c r="A181" s="26"/>
      <c r="E181" s="16"/>
      <c r="G181" s="26"/>
    </row>
    <row r="182" spans="1:7" ht="15.75">
      <c r="A182" s="26"/>
      <c r="E182" s="16"/>
      <c r="G182" s="26"/>
    </row>
    <row r="183" spans="1:7" ht="15.75">
      <c r="A183" s="26"/>
      <c r="E183" s="16"/>
      <c r="G183" s="26"/>
    </row>
    <row r="184" spans="1:7" ht="15.75">
      <c r="A184" s="26"/>
      <c r="E184" s="16"/>
      <c r="G184" s="26"/>
    </row>
    <row r="185" spans="1:7" ht="15.75">
      <c r="A185" s="26"/>
      <c r="E185" s="16"/>
      <c r="G185" s="26"/>
    </row>
    <row r="186" spans="1:7" ht="15.75">
      <c r="A186" s="66" t="s">
        <v>138</v>
      </c>
    </row>
    <row r="187" spans="1:7">
      <c r="A187" s="9"/>
      <c r="B187" s="9"/>
      <c r="C187" s="9"/>
      <c r="D187" s="9"/>
      <c r="E187" s="9"/>
      <c r="F187" s="9"/>
      <c r="G187" s="9"/>
    </row>
    <row r="188" spans="1:7">
      <c r="A188" s="33" t="s">
        <v>5</v>
      </c>
      <c r="E188" s="13" t="s">
        <v>6</v>
      </c>
      <c r="F188" s="34" t="s">
        <v>37</v>
      </c>
      <c r="G188" s="43" t="s">
        <v>8</v>
      </c>
    </row>
    <row r="189" spans="1:7">
      <c r="A189" s="9"/>
      <c r="B189" s="9"/>
      <c r="C189" s="9"/>
      <c r="D189" s="9"/>
      <c r="E189" s="9"/>
      <c r="F189" s="15" t="s">
        <v>9</v>
      </c>
      <c r="G189" s="15" t="s">
        <v>9</v>
      </c>
    </row>
    <row r="190" spans="1:7">
      <c r="A190" t="s">
        <v>147</v>
      </c>
      <c r="E190" s="16">
        <v>1</v>
      </c>
      <c r="F190">
        <v>200</v>
      </c>
      <c r="G190" s="2">
        <f t="shared" ref="G190:G195" si="8">E190*F190</f>
        <v>200</v>
      </c>
    </row>
    <row r="191" spans="1:7">
      <c r="A191" t="s">
        <v>43</v>
      </c>
      <c r="E191" s="16">
        <v>1</v>
      </c>
      <c r="F191">
        <v>500</v>
      </c>
      <c r="G191" s="2">
        <f t="shared" si="8"/>
        <v>500</v>
      </c>
    </row>
    <row r="192" spans="1:7">
      <c r="A192" t="s">
        <v>185</v>
      </c>
      <c r="E192" s="16">
        <v>1</v>
      </c>
      <c r="F192">
        <v>400</v>
      </c>
      <c r="G192" s="2">
        <f t="shared" si="8"/>
        <v>400</v>
      </c>
    </row>
    <row r="193" spans="1:7">
      <c r="A193" t="s">
        <v>186</v>
      </c>
      <c r="E193" s="16">
        <v>1</v>
      </c>
      <c r="F193">
        <v>400</v>
      </c>
      <c r="G193" s="2">
        <f t="shared" si="8"/>
        <v>400</v>
      </c>
    </row>
    <row r="194" spans="1:7">
      <c r="A194" t="s">
        <v>146</v>
      </c>
      <c r="E194" s="16">
        <v>2</v>
      </c>
      <c r="F194">
        <v>150</v>
      </c>
      <c r="G194" s="2">
        <f t="shared" si="8"/>
        <v>300</v>
      </c>
    </row>
    <row r="195" spans="1:7">
      <c r="A195" t="s">
        <v>149</v>
      </c>
      <c r="E195" s="16">
        <v>1</v>
      </c>
      <c r="F195">
        <v>120</v>
      </c>
      <c r="G195" s="68">
        <f t="shared" si="8"/>
        <v>120</v>
      </c>
    </row>
    <row r="196" spans="1:7">
      <c r="A196" t="s">
        <v>188</v>
      </c>
      <c r="E196" s="16">
        <v>1</v>
      </c>
      <c r="F196">
        <v>400</v>
      </c>
      <c r="G196" s="68">
        <f>E196*F196</f>
        <v>400</v>
      </c>
    </row>
    <row r="197" spans="1:7">
      <c r="A197" t="s">
        <v>189</v>
      </c>
      <c r="E197" s="16">
        <v>1</v>
      </c>
      <c r="F197">
        <v>500</v>
      </c>
      <c r="G197" s="68">
        <f>E197*F197</f>
        <v>500</v>
      </c>
    </row>
    <row r="198" spans="1:7">
      <c r="A198" t="s">
        <v>187</v>
      </c>
      <c r="E198" s="16">
        <v>1</v>
      </c>
      <c r="F198">
        <v>200</v>
      </c>
      <c r="G198" s="68">
        <f>E198*F198</f>
        <v>200</v>
      </c>
    </row>
    <row r="199" spans="1:7">
      <c r="A199" s="78" t="s">
        <v>47</v>
      </c>
      <c r="E199" s="16"/>
      <c r="G199" s="2"/>
    </row>
    <row r="200" spans="1:7">
      <c r="A200" t="s">
        <v>48</v>
      </c>
      <c r="E200" s="16">
        <v>1</v>
      </c>
      <c r="F200">
        <v>350</v>
      </c>
      <c r="G200" s="2">
        <f>E200*F200</f>
        <v>350</v>
      </c>
    </row>
    <row r="201" spans="1:7">
      <c r="A201" t="s">
        <v>49</v>
      </c>
      <c r="E201" s="16">
        <v>1</v>
      </c>
      <c r="F201">
        <v>80</v>
      </c>
      <c r="G201" s="2">
        <f>E201*F201</f>
        <v>80</v>
      </c>
    </row>
    <row r="202" spans="1:7">
      <c r="A202" t="s">
        <v>50</v>
      </c>
      <c r="E202" s="16">
        <v>1</v>
      </c>
      <c r="F202">
        <v>120</v>
      </c>
      <c r="G202" s="2">
        <f>E202*F202</f>
        <v>120</v>
      </c>
    </row>
    <row r="203" spans="1:7">
      <c r="A203" s="78" t="s">
        <v>28</v>
      </c>
      <c r="E203" s="16"/>
      <c r="G203" s="2"/>
    </row>
    <row r="204" spans="1:7">
      <c r="A204" t="s">
        <v>51</v>
      </c>
      <c r="E204" s="16">
        <v>1</v>
      </c>
      <c r="F204">
        <v>150</v>
      </c>
      <c r="G204" s="2">
        <f>E204*F204</f>
        <v>150</v>
      </c>
    </row>
    <row r="205" spans="1:7">
      <c r="A205" t="s">
        <v>52</v>
      </c>
      <c r="E205" s="16">
        <v>1</v>
      </c>
      <c r="F205">
        <v>80</v>
      </c>
      <c r="G205" s="2">
        <f>E205*F205</f>
        <v>80</v>
      </c>
    </row>
    <row r="206" spans="1:7">
      <c r="A206" t="s">
        <v>150</v>
      </c>
      <c r="E206" s="16">
        <v>1</v>
      </c>
      <c r="F206">
        <v>100</v>
      </c>
      <c r="G206" s="2">
        <f>F206*E206</f>
        <v>100</v>
      </c>
    </row>
    <row r="207" spans="1:7" s="2" customFormat="1">
      <c r="A207" t="s">
        <v>34</v>
      </c>
      <c r="B207"/>
      <c r="C207"/>
      <c r="D207"/>
      <c r="E207" s="16">
        <v>2</v>
      </c>
      <c r="F207">
        <v>40</v>
      </c>
      <c r="G207" s="2">
        <f>E207*F207</f>
        <v>80</v>
      </c>
    </row>
    <row r="208" spans="1:7" ht="13.5" thickBot="1">
      <c r="A208" s="22" t="s">
        <v>19</v>
      </c>
      <c r="B208" s="22"/>
      <c r="C208" s="22"/>
      <c r="D208" s="22"/>
      <c r="E208" s="24">
        <v>1</v>
      </c>
      <c r="F208" s="22">
        <v>20</v>
      </c>
      <c r="G208" s="22">
        <f>E208*F208</f>
        <v>20</v>
      </c>
    </row>
    <row r="209" spans="1:7">
      <c r="A209" s="79" t="s">
        <v>35</v>
      </c>
      <c r="B209" s="71"/>
      <c r="C209" s="71"/>
      <c r="D209" s="71"/>
      <c r="E209" s="80"/>
      <c r="F209" s="71"/>
      <c r="G209" s="71">
        <f>SUM(G190:G198)+SUM(G200:G202)+SUM(G204:G208)</f>
        <v>4000</v>
      </c>
    </row>
    <row r="210" spans="1:7" ht="13.5" thickBot="1">
      <c r="A210" s="32" t="s">
        <v>83</v>
      </c>
      <c r="B210" s="22"/>
      <c r="C210" s="22"/>
      <c r="D210" s="22"/>
      <c r="E210" s="24"/>
      <c r="F210" s="22"/>
      <c r="G210" s="82">
        <f>G209*0.25</f>
        <v>1000</v>
      </c>
    </row>
    <row r="211" spans="1:7" ht="15.75">
      <c r="A211" s="26" t="s">
        <v>22</v>
      </c>
      <c r="E211" s="16"/>
      <c r="G211" s="29">
        <f>G209+G210</f>
        <v>5000</v>
      </c>
    </row>
    <row r="212" spans="1:7" ht="15.75">
      <c r="A212" s="26"/>
      <c r="E212" s="16"/>
      <c r="G212" s="29"/>
    </row>
    <row r="213" spans="1:7" ht="15.75">
      <c r="A213" s="26"/>
      <c r="E213" s="16"/>
      <c r="G213" s="29"/>
    </row>
    <row r="214" spans="1:7" ht="15.75">
      <c r="A214" s="26"/>
      <c r="E214" s="16"/>
      <c r="G214" s="29"/>
    </row>
    <row r="215" spans="1:7" ht="15.75">
      <c r="A215" s="66" t="s">
        <v>218</v>
      </c>
    </row>
    <row r="216" spans="1:7">
      <c r="A216" s="9"/>
      <c r="B216" s="9"/>
      <c r="C216" s="9"/>
      <c r="D216" s="9"/>
      <c r="E216" s="9"/>
      <c r="F216" s="9"/>
      <c r="G216" s="9"/>
    </row>
    <row r="217" spans="1:7">
      <c r="A217" s="33" t="s">
        <v>5</v>
      </c>
      <c r="E217" s="41" t="s">
        <v>6</v>
      </c>
      <c r="F217" s="34" t="s">
        <v>37</v>
      </c>
      <c r="G217" s="43" t="s">
        <v>8</v>
      </c>
    </row>
    <row r="218" spans="1:7">
      <c r="A218" s="9"/>
      <c r="B218" s="9"/>
      <c r="C218" s="9"/>
      <c r="D218" s="9"/>
      <c r="E218" s="9"/>
      <c r="F218" s="15" t="s">
        <v>9</v>
      </c>
      <c r="G218" s="15" t="s">
        <v>9</v>
      </c>
    </row>
    <row r="219" spans="1:7">
      <c r="A219" s="94" t="s">
        <v>223</v>
      </c>
      <c r="E219" s="16">
        <v>1</v>
      </c>
      <c r="F219">
        <v>200</v>
      </c>
      <c r="G219" s="2">
        <f t="shared" ref="G219:G225" si="9">E219*F219</f>
        <v>200</v>
      </c>
    </row>
    <row r="220" spans="1:7">
      <c r="A220" s="94" t="s">
        <v>224</v>
      </c>
      <c r="E220" s="16">
        <v>12</v>
      </c>
      <c r="F220">
        <v>120</v>
      </c>
      <c r="G220" s="2">
        <f t="shared" si="9"/>
        <v>1440</v>
      </c>
    </row>
    <row r="221" spans="1:7">
      <c r="A221" s="94" t="s">
        <v>225</v>
      </c>
      <c r="E221" s="16">
        <v>1</v>
      </c>
      <c r="F221">
        <v>120</v>
      </c>
      <c r="G221" s="2">
        <f t="shared" si="9"/>
        <v>120</v>
      </c>
    </row>
    <row r="222" spans="1:7">
      <c r="A222" s="94" t="s">
        <v>30</v>
      </c>
      <c r="E222" s="16">
        <v>1</v>
      </c>
      <c r="F222">
        <v>80</v>
      </c>
      <c r="G222" s="68">
        <f t="shared" si="9"/>
        <v>80</v>
      </c>
    </row>
    <row r="223" spans="1:7">
      <c r="A223" s="94" t="s">
        <v>31</v>
      </c>
      <c r="E223" s="16">
        <v>1</v>
      </c>
      <c r="F223">
        <v>80</v>
      </c>
      <c r="G223" s="68">
        <f t="shared" si="9"/>
        <v>80</v>
      </c>
    </row>
    <row r="224" spans="1:7">
      <c r="A224" s="94" t="s">
        <v>226</v>
      </c>
      <c r="E224" s="16">
        <v>1</v>
      </c>
      <c r="F224">
        <v>100</v>
      </c>
      <c r="G224" s="2">
        <f t="shared" si="9"/>
        <v>100</v>
      </c>
    </row>
    <row r="225" spans="1:7" ht="13.5" thickBot="1">
      <c r="A225" s="94" t="s">
        <v>227</v>
      </c>
      <c r="E225" s="16">
        <v>1</v>
      </c>
      <c r="F225">
        <v>100</v>
      </c>
      <c r="G225" s="2">
        <f t="shared" si="9"/>
        <v>100</v>
      </c>
    </row>
    <row r="226" spans="1:7">
      <c r="A226" s="79" t="s">
        <v>35</v>
      </c>
      <c r="B226" s="71"/>
      <c r="C226" s="71"/>
      <c r="D226" s="71"/>
      <c r="E226" s="80"/>
      <c r="F226" s="71"/>
      <c r="G226" s="71">
        <f>SUM(G219:G225)</f>
        <v>2120</v>
      </c>
    </row>
    <row r="227" spans="1:7" ht="13.5" thickBot="1">
      <c r="A227" s="23" t="s">
        <v>36</v>
      </c>
      <c r="B227" s="22"/>
      <c r="C227" s="22"/>
      <c r="D227" s="22"/>
      <c r="E227" s="24"/>
      <c r="F227" s="22"/>
      <c r="G227" s="82">
        <f>G226*0.3</f>
        <v>636</v>
      </c>
    </row>
    <row r="228" spans="1:7" ht="15.75">
      <c r="A228" s="26" t="s">
        <v>22</v>
      </c>
      <c r="E228" s="16"/>
      <c r="G228" s="29">
        <f>G226+G227</f>
        <v>2756</v>
      </c>
    </row>
    <row r="229" spans="1:7" ht="15.75">
      <c r="A229" s="26"/>
      <c r="E229" s="16"/>
      <c r="G229" s="29"/>
    </row>
    <row r="230" spans="1:7" ht="15.75">
      <c r="A230" s="26"/>
      <c r="E230" s="16"/>
      <c r="G230" s="29"/>
    </row>
    <row r="231" spans="1:7" ht="15.75">
      <c r="A231" s="26"/>
      <c r="E231" s="16"/>
      <c r="G231" s="29"/>
    </row>
    <row r="232" spans="1:7" ht="15.75">
      <c r="A232" s="26"/>
      <c r="E232" s="16"/>
      <c r="G232" s="29"/>
    </row>
    <row r="233" spans="1:7" ht="15.75">
      <c r="A233" s="26"/>
      <c r="E233" s="16"/>
      <c r="G233" s="29"/>
    </row>
    <row r="234" spans="1:7" ht="15.75">
      <c r="A234" s="26"/>
      <c r="E234" s="16"/>
      <c r="G234" s="29"/>
    </row>
    <row r="235" spans="1:7" ht="15.75">
      <c r="A235" s="66" t="s">
        <v>217</v>
      </c>
    </row>
    <row r="236" spans="1:7">
      <c r="A236" s="9"/>
      <c r="B236" s="9"/>
      <c r="C236" s="9"/>
      <c r="D236" s="9"/>
      <c r="E236" s="9"/>
      <c r="F236" s="9"/>
      <c r="G236" s="9"/>
    </row>
    <row r="237" spans="1:7">
      <c r="A237" s="33" t="s">
        <v>5</v>
      </c>
      <c r="E237" s="41" t="s">
        <v>6</v>
      </c>
      <c r="F237" s="34" t="s">
        <v>37</v>
      </c>
      <c r="G237" s="43" t="s">
        <v>8</v>
      </c>
    </row>
    <row r="238" spans="1:7">
      <c r="A238" s="9"/>
      <c r="B238" s="9"/>
      <c r="C238" s="9"/>
      <c r="D238" s="9"/>
      <c r="E238" s="9"/>
      <c r="F238" s="15" t="s">
        <v>9</v>
      </c>
      <c r="G238" s="15" t="s">
        <v>9</v>
      </c>
    </row>
    <row r="239" spans="1:7">
      <c r="A239" s="94" t="s">
        <v>228</v>
      </c>
      <c r="E239" s="16">
        <v>1</v>
      </c>
      <c r="F239">
        <v>500</v>
      </c>
      <c r="G239" s="2">
        <f>E239*F239</f>
        <v>500</v>
      </c>
    </row>
    <row r="240" spans="1:7">
      <c r="A240" s="94" t="s">
        <v>229</v>
      </c>
      <c r="E240" s="16">
        <v>2</v>
      </c>
      <c r="F240">
        <v>1200</v>
      </c>
      <c r="G240" s="2">
        <f t="shared" ref="G240:G249" si="10">E240*F240</f>
        <v>2400</v>
      </c>
    </row>
    <row r="241" spans="1:7">
      <c r="A241" s="94" t="s">
        <v>230</v>
      </c>
      <c r="E241" s="16">
        <v>0</v>
      </c>
      <c r="F241">
        <v>350</v>
      </c>
      <c r="G241" s="2">
        <f t="shared" si="10"/>
        <v>0</v>
      </c>
    </row>
    <row r="242" spans="1:7">
      <c r="A242" s="94" t="s">
        <v>231</v>
      </c>
      <c r="E242" s="16">
        <v>2</v>
      </c>
      <c r="F242">
        <v>120</v>
      </c>
      <c r="G242" s="68">
        <f t="shared" si="10"/>
        <v>240</v>
      </c>
    </row>
    <row r="243" spans="1:7">
      <c r="A243" s="94" t="s">
        <v>294</v>
      </c>
      <c r="E243" s="16">
        <v>1</v>
      </c>
      <c r="F243">
        <v>450</v>
      </c>
      <c r="G243" s="68">
        <f t="shared" si="10"/>
        <v>450</v>
      </c>
    </row>
    <row r="244" spans="1:7">
      <c r="A244" s="94" t="s">
        <v>232</v>
      </c>
      <c r="E244" s="16">
        <v>1</v>
      </c>
      <c r="F244">
        <v>200</v>
      </c>
      <c r="G244" s="68">
        <f t="shared" si="10"/>
        <v>200</v>
      </c>
    </row>
    <row r="245" spans="1:7">
      <c r="A245" s="94" t="s">
        <v>233</v>
      </c>
      <c r="E245" s="16">
        <v>1</v>
      </c>
      <c r="F245">
        <v>80</v>
      </c>
      <c r="G245" s="2">
        <f t="shared" si="10"/>
        <v>80</v>
      </c>
    </row>
    <row r="246" spans="1:7">
      <c r="A246" s="94" t="s">
        <v>234</v>
      </c>
      <c r="E246" s="16">
        <v>1</v>
      </c>
      <c r="F246">
        <v>100</v>
      </c>
      <c r="G246" s="2">
        <f t="shared" si="10"/>
        <v>100</v>
      </c>
    </row>
    <row r="247" spans="1:7">
      <c r="A247" s="94" t="s">
        <v>235</v>
      </c>
      <c r="E247" s="16">
        <v>2</v>
      </c>
      <c r="F247">
        <v>120</v>
      </c>
      <c r="G247" s="2">
        <f t="shared" si="10"/>
        <v>240</v>
      </c>
    </row>
    <row r="248" spans="1:7">
      <c r="A248" s="94" t="s">
        <v>236</v>
      </c>
      <c r="E248" s="16">
        <v>4</v>
      </c>
      <c r="F248">
        <v>30</v>
      </c>
      <c r="G248" s="2">
        <f t="shared" si="10"/>
        <v>120</v>
      </c>
    </row>
    <row r="249" spans="1:7">
      <c r="A249" s="94" t="s">
        <v>237</v>
      </c>
      <c r="E249" s="16">
        <v>1</v>
      </c>
      <c r="F249">
        <v>150</v>
      </c>
      <c r="G249" s="68">
        <f t="shared" si="10"/>
        <v>150</v>
      </c>
    </row>
    <row r="250" spans="1:7">
      <c r="A250" s="94" t="s">
        <v>238</v>
      </c>
      <c r="E250" s="16">
        <v>1</v>
      </c>
      <c r="F250">
        <v>200</v>
      </c>
      <c r="G250" s="2">
        <f t="shared" ref="G250:G265" si="11">E250*F250</f>
        <v>200</v>
      </c>
    </row>
    <row r="251" spans="1:7">
      <c r="A251" s="94" t="s">
        <v>239</v>
      </c>
      <c r="E251" s="16">
        <v>1</v>
      </c>
      <c r="F251">
        <v>400</v>
      </c>
      <c r="G251" s="2">
        <f t="shared" si="11"/>
        <v>400</v>
      </c>
    </row>
    <row r="252" spans="1:7">
      <c r="A252" s="94" t="s">
        <v>236</v>
      </c>
      <c r="E252" s="16">
        <v>2</v>
      </c>
      <c r="F252">
        <v>30</v>
      </c>
      <c r="G252" s="2">
        <f t="shared" si="11"/>
        <v>60</v>
      </c>
    </row>
    <row r="253" spans="1:7">
      <c r="A253" s="94" t="s">
        <v>240</v>
      </c>
      <c r="E253" s="16">
        <v>2</v>
      </c>
      <c r="F253">
        <v>100</v>
      </c>
      <c r="G253" s="2">
        <f t="shared" si="11"/>
        <v>200</v>
      </c>
    </row>
    <row r="254" spans="1:7">
      <c r="A254" s="94" t="s">
        <v>243</v>
      </c>
      <c r="E254" s="16">
        <v>1</v>
      </c>
      <c r="F254">
        <v>180</v>
      </c>
      <c r="G254" s="2">
        <f t="shared" si="11"/>
        <v>180</v>
      </c>
    </row>
    <row r="255" spans="1:7">
      <c r="A255" s="28" t="s">
        <v>28</v>
      </c>
      <c r="E255" s="16"/>
      <c r="G255" s="2"/>
    </row>
    <row r="256" spans="1:7">
      <c r="A256" s="94" t="s">
        <v>241</v>
      </c>
      <c r="E256" s="16">
        <v>1</v>
      </c>
      <c r="F256">
        <v>150</v>
      </c>
      <c r="G256" s="68">
        <f t="shared" si="11"/>
        <v>150</v>
      </c>
    </row>
    <row r="257" spans="1:7">
      <c r="A257" s="94" t="s">
        <v>242</v>
      </c>
      <c r="E257" s="16">
        <v>2</v>
      </c>
      <c r="F257">
        <v>40</v>
      </c>
      <c r="G257" s="68">
        <f t="shared" si="11"/>
        <v>80</v>
      </c>
    </row>
    <row r="258" spans="1:7">
      <c r="A258" s="94" t="s">
        <v>34</v>
      </c>
      <c r="E258" s="16">
        <v>1</v>
      </c>
      <c r="F258">
        <v>40</v>
      </c>
      <c r="G258" s="68">
        <f t="shared" si="11"/>
        <v>40</v>
      </c>
    </row>
    <row r="259" spans="1:7">
      <c r="A259" s="94" t="s">
        <v>244</v>
      </c>
      <c r="E259" s="16">
        <v>1</v>
      </c>
      <c r="F259">
        <v>100</v>
      </c>
      <c r="G259" s="68">
        <f t="shared" si="11"/>
        <v>100</v>
      </c>
    </row>
    <row r="260" spans="1:7">
      <c r="A260" s="94" t="s">
        <v>245</v>
      </c>
      <c r="E260" s="16">
        <v>1</v>
      </c>
      <c r="F260">
        <v>80</v>
      </c>
      <c r="G260" s="68">
        <f t="shared" si="11"/>
        <v>80</v>
      </c>
    </row>
    <row r="261" spans="1:7">
      <c r="A261" s="94" t="s">
        <v>31</v>
      </c>
      <c r="E261" s="16">
        <v>1</v>
      </c>
      <c r="F261">
        <v>80</v>
      </c>
      <c r="G261" s="68">
        <f t="shared" si="11"/>
        <v>80</v>
      </c>
    </row>
    <row r="262" spans="1:7">
      <c r="A262" s="94" t="s">
        <v>246</v>
      </c>
      <c r="E262" s="16">
        <v>1</v>
      </c>
      <c r="F262">
        <v>80</v>
      </c>
      <c r="G262" s="68">
        <f t="shared" si="11"/>
        <v>80</v>
      </c>
    </row>
    <row r="263" spans="1:7">
      <c r="A263" s="94" t="s">
        <v>247</v>
      </c>
      <c r="E263" s="16">
        <v>1</v>
      </c>
      <c r="F263">
        <v>120</v>
      </c>
      <c r="G263" s="68">
        <f t="shared" si="11"/>
        <v>120</v>
      </c>
    </row>
    <row r="264" spans="1:7">
      <c r="A264" s="94" t="s">
        <v>248</v>
      </c>
      <c r="E264" s="16">
        <v>2</v>
      </c>
      <c r="F264">
        <v>80</v>
      </c>
      <c r="G264" s="68">
        <f t="shared" si="11"/>
        <v>160</v>
      </c>
    </row>
    <row r="265" spans="1:7">
      <c r="A265" s="94" t="s">
        <v>249</v>
      </c>
      <c r="E265" s="16">
        <v>1</v>
      </c>
      <c r="F265">
        <v>50</v>
      </c>
      <c r="G265" s="68">
        <f t="shared" si="11"/>
        <v>50</v>
      </c>
    </row>
    <row r="266" spans="1:7" ht="13.5" thickBot="1">
      <c r="A266" s="95" t="s">
        <v>19</v>
      </c>
      <c r="B266" s="22"/>
      <c r="C266" s="22"/>
      <c r="D266" s="22"/>
      <c r="E266" s="24">
        <v>1</v>
      </c>
      <c r="F266" s="22">
        <v>20</v>
      </c>
      <c r="G266" s="22">
        <f>E266*F266</f>
        <v>20</v>
      </c>
    </row>
    <row r="267" spans="1:7">
      <c r="A267" s="79" t="s">
        <v>35</v>
      </c>
      <c r="B267" s="71"/>
      <c r="C267" s="71"/>
      <c r="D267" s="71"/>
      <c r="E267" s="80"/>
      <c r="F267" s="71"/>
      <c r="G267" s="71">
        <f>SUM(G239:G266)</f>
        <v>6480</v>
      </c>
    </row>
    <row r="268" spans="1:7" ht="13.5" thickBot="1">
      <c r="A268" s="23" t="s">
        <v>36</v>
      </c>
      <c r="B268" s="22"/>
      <c r="C268" s="22"/>
      <c r="D268" s="22"/>
      <c r="E268" s="24"/>
      <c r="F268" s="22"/>
      <c r="G268" s="82">
        <f>G267*0.3</f>
        <v>1944</v>
      </c>
    </row>
    <row r="269" spans="1:7" ht="15.75">
      <c r="A269" s="26" t="s">
        <v>22</v>
      </c>
      <c r="E269" s="16"/>
      <c r="G269" s="29">
        <f>G267+G268</f>
        <v>8424</v>
      </c>
    </row>
    <row r="270" spans="1:7" ht="15.75">
      <c r="A270" s="26"/>
      <c r="E270" s="16"/>
      <c r="G270" s="29"/>
    </row>
    <row r="271" spans="1:7" ht="15.75">
      <c r="A271" s="26"/>
      <c r="E271" s="16"/>
      <c r="G271" s="29"/>
    </row>
    <row r="272" spans="1:7" ht="15.75">
      <c r="A272" s="26"/>
      <c r="E272" s="16"/>
      <c r="G272" s="29"/>
    </row>
    <row r="273" spans="1:7" ht="15.75">
      <c r="A273" s="26"/>
      <c r="E273" s="16"/>
      <c r="G273" s="29"/>
    </row>
    <row r="274" spans="1:7" ht="15.75">
      <c r="A274" s="66" t="s">
        <v>222</v>
      </c>
    </row>
    <row r="275" spans="1:7">
      <c r="A275" s="9"/>
      <c r="B275" s="9"/>
      <c r="C275" s="9"/>
      <c r="D275" s="9"/>
      <c r="E275" s="9"/>
      <c r="F275" s="9"/>
      <c r="G275" s="9"/>
    </row>
    <row r="276" spans="1:7">
      <c r="A276" s="33" t="s">
        <v>5</v>
      </c>
      <c r="E276" s="41" t="s">
        <v>6</v>
      </c>
      <c r="F276" s="34" t="s">
        <v>37</v>
      </c>
      <c r="G276" s="43" t="s">
        <v>8</v>
      </c>
    </row>
    <row r="277" spans="1:7">
      <c r="A277" s="9"/>
      <c r="B277" s="9"/>
      <c r="C277" s="9"/>
      <c r="D277" s="9"/>
      <c r="E277" s="9"/>
      <c r="F277" s="15" t="s">
        <v>9</v>
      </c>
      <c r="G277" s="15" t="s">
        <v>9</v>
      </c>
    </row>
    <row r="278" spans="1:7">
      <c r="A278" s="94" t="s">
        <v>250</v>
      </c>
      <c r="E278" s="16">
        <v>1</v>
      </c>
      <c r="F278">
        <v>80</v>
      </c>
      <c r="G278" s="2">
        <f>E278*F278</f>
        <v>80</v>
      </c>
    </row>
    <row r="279" spans="1:7">
      <c r="A279" s="94" t="s">
        <v>251</v>
      </c>
      <c r="E279" s="16">
        <v>1</v>
      </c>
      <c r="F279">
        <v>30</v>
      </c>
      <c r="G279" s="2">
        <f t="shared" ref="G279:G287" si="12">E279*F279</f>
        <v>30</v>
      </c>
    </row>
    <row r="280" spans="1:7">
      <c r="A280" s="94" t="s">
        <v>252</v>
      </c>
      <c r="E280" s="16">
        <v>1</v>
      </c>
      <c r="F280">
        <v>40</v>
      </c>
      <c r="G280" s="2">
        <f t="shared" si="12"/>
        <v>40</v>
      </c>
    </row>
    <row r="281" spans="1:7">
      <c r="A281" s="94" t="s">
        <v>253</v>
      </c>
      <c r="E281" s="16">
        <v>1</v>
      </c>
      <c r="F281">
        <v>40</v>
      </c>
      <c r="G281" s="68">
        <f t="shared" si="12"/>
        <v>40</v>
      </c>
    </row>
    <row r="282" spans="1:7">
      <c r="A282" s="94" t="s">
        <v>254</v>
      </c>
      <c r="E282" s="16">
        <v>1</v>
      </c>
      <c r="F282">
        <v>100</v>
      </c>
      <c r="G282" s="68">
        <f t="shared" si="12"/>
        <v>100</v>
      </c>
    </row>
    <row r="283" spans="1:7">
      <c r="A283" s="94" t="s">
        <v>255</v>
      </c>
      <c r="E283" s="16">
        <v>1</v>
      </c>
      <c r="F283">
        <v>150</v>
      </c>
      <c r="G283" s="2">
        <f t="shared" si="12"/>
        <v>150</v>
      </c>
    </row>
    <row r="284" spans="1:7">
      <c r="A284" s="94" t="s">
        <v>256</v>
      </c>
      <c r="E284" s="16">
        <v>1</v>
      </c>
      <c r="F284">
        <v>120</v>
      </c>
      <c r="G284" s="2">
        <f t="shared" si="12"/>
        <v>120</v>
      </c>
    </row>
    <row r="285" spans="1:7">
      <c r="A285" s="94" t="s">
        <v>257</v>
      </c>
      <c r="E285" s="16">
        <v>1</v>
      </c>
      <c r="F285">
        <v>80</v>
      </c>
      <c r="G285" s="2">
        <f t="shared" si="12"/>
        <v>80</v>
      </c>
    </row>
    <row r="286" spans="1:7">
      <c r="A286" s="94" t="s">
        <v>258</v>
      </c>
      <c r="E286" s="16">
        <v>1</v>
      </c>
      <c r="F286">
        <v>100</v>
      </c>
      <c r="G286" s="2">
        <f t="shared" si="12"/>
        <v>100</v>
      </c>
    </row>
    <row r="287" spans="1:7">
      <c r="A287" s="94" t="s">
        <v>259</v>
      </c>
      <c r="E287" s="16">
        <v>1</v>
      </c>
      <c r="F287">
        <v>400</v>
      </c>
      <c r="G287" s="68">
        <f t="shared" si="12"/>
        <v>400</v>
      </c>
    </row>
    <row r="288" spans="1:7">
      <c r="A288" s="94" t="s">
        <v>260</v>
      </c>
      <c r="E288" s="16">
        <v>1</v>
      </c>
      <c r="F288">
        <v>500</v>
      </c>
      <c r="G288" s="2">
        <f t="shared" ref="G288:G302" si="13">E288*F288</f>
        <v>500</v>
      </c>
    </row>
    <row r="289" spans="1:7">
      <c r="A289" s="94" t="s">
        <v>261</v>
      </c>
      <c r="E289" s="16">
        <v>1</v>
      </c>
      <c r="F289">
        <v>100</v>
      </c>
      <c r="G289" s="2">
        <f t="shared" si="13"/>
        <v>100</v>
      </c>
    </row>
    <row r="290" spans="1:7">
      <c r="A290" s="94" t="s">
        <v>262</v>
      </c>
      <c r="E290" s="16">
        <v>1</v>
      </c>
      <c r="F290">
        <v>80</v>
      </c>
      <c r="G290" s="2">
        <f t="shared" si="13"/>
        <v>80</v>
      </c>
    </row>
    <row r="291" spans="1:7">
      <c r="A291" s="94" t="s">
        <v>263</v>
      </c>
      <c r="E291" s="16">
        <v>1</v>
      </c>
      <c r="F291">
        <v>60</v>
      </c>
      <c r="G291" s="2">
        <f t="shared" si="13"/>
        <v>60</v>
      </c>
    </row>
    <row r="292" spans="1:7">
      <c r="A292" s="94" t="s">
        <v>264</v>
      </c>
      <c r="E292" s="16">
        <v>1</v>
      </c>
      <c r="F292">
        <v>120</v>
      </c>
      <c r="G292" s="2">
        <f t="shared" si="13"/>
        <v>120</v>
      </c>
    </row>
    <row r="293" spans="1:7">
      <c r="A293" s="94" t="s">
        <v>265</v>
      </c>
      <c r="E293" s="16">
        <v>1</v>
      </c>
      <c r="F293">
        <v>120</v>
      </c>
      <c r="G293" s="2">
        <f t="shared" si="13"/>
        <v>120</v>
      </c>
    </row>
    <row r="294" spans="1:7">
      <c r="A294" s="94" t="s">
        <v>266</v>
      </c>
      <c r="E294" s="16">
        <v>1</v>
      </c>
      <c r="F294">
        <v>80</v>
      </c>
      <c r="G294" s="68">
        <f t="shared" si="13"/>
        <v>80</v>
      </c>
    </row>
    <row r="295" spans="1:7">
      <c r="A295" s="94" t="s">
        <v>267</v>
      </c>
      <c r="E295" s="16">
        <v>1</v>
      </c>
      <c r="F295">
        <v>100</v>
      </c>
      <c r="G295" s="68">
        <f t="shared" si="13"/>
        <v>100</v>
      </c>
    </row>
    <row r="296" spans="1:7">
      <c r="A296" s="94" t="s">
        <v>268</v>
      </c>
      <c r="E296" s="16">
        <v>1</v>
      </c>
      <c r="F296">
        <v>60</v>
      </c>
      <c r="G296" s="68">
        <f t="shared" si="13"/>
        <v>60</v>
      </c>
    </row>
    <row r="297" spans="1:7">
      <c r="A297" s="94" t="s">
        <v>30</v>
      </c>
      <c r="E297" s="16">
        <v>1</v>
      </c>
      <c r="F297">
        <v>80</v>
      </c>
      <c r="G297" s="68">
        <f t="shared" si="13"/>
        <v>80</v>
      </c>
    </row>
    <row r="298" spans="1:7">
      <c r="A298" s="94" t="s">
        <v>31</v>
      </c>
      <c r="E298" s="16">
        <v>1</v>
      </c>
      <c r="F298">
        <v>80</v>
      </c>
      <c r="G298" s="68">
        <f t="shared" si="13"/>
        <v>80</v>
      </c>
    </row>
    <row r="299" spans="1:7">
      <c r="A299" s="94" t="s">
        <v>34</v>
      </c>
      <c r="E299" s="16">
        <v>1</v>
      </c>
      <c r="F299">
        <v>40</v>
      </c>
      <c r="G299" s="68">
        <f t="shared" si="13"/>
        <v>40</v>
      </c>
    </row>
    <row r="300" spans="1:7">
      <c r="A300" s="94" t="s">
        <v>269</v>
      </c>
      <c r="E300" s="16">
        <v>1</v>
      </c>
      <c r="F300">
        <v>20</v>
      </c>
      <c r="G300" s="68">
        <f t="shared" si="13"/>
        <v>20</v>
      </c>
    </row>
    <row r="301" spans="1:7">
      <c r="A301" s="94" t="s">
        <v>270</v>
      </c>
      <c r="E301" s="16">
        <v>1</v>
      </c>
      <c r="F301">
        <v>20</v>
      </c>
      <c r="G301" s="68">
        <f t="shared" si="13"/>
        <v>20</v>
      </c>
    </row>
    <row r="302" spans="1:7">
      <c r="A302" s="94" t="s">
        <v>271</v>
      </c>
      <c r="E302" s="16">
        <v>1</v>
      </c>
      <c r="F302">
        <v>40</v>
      </c>
      <c r="G302" s="68">
        <f t="shared" si="13"/>
        <v>40</v>
      </c>
    </row>
    <row r="303" spans="1:7" ht="13.5" thickBot="1">
      <c r="A303" s="95" t="s">
        <v>272</v>
      </c>
      <c r="B303" s="22"/>
      <c r="C303" s="22"/>
      <c r="D303" s="22"/>
      <c r="E303" s="24">
        <v>1</v>
      </c>
      <c r="F303" s="22">
        <v>20</v>
      </c>
      <c r="G303" s="22">
        <f>E303*F303</f>
        <v>20</v>
      </c>
    </row>
    <row r="304" spans="1:7">
      <c r="A304" s="79" t="s">
        <v>35</v>
      </c>
      <c r="B304" s="71"/>
      <c r="C304" s="71"/>
      <c r="D304" s="71"/>
      <c r="E304" s="80"/>
      <c r="F304" s="71"/>
      <c r="G304" s="71">
        <f>SUM(G278:G303)</f>
        <v>2660</v>
      </c>
    </row>
    <row r="305" spans="1:8" ht="13.5" thickBot="1">
      <c r="A305" s="23" t="s">
        <v>36</v>
      </c>
      <c r="B305" s="22"/>
      <c r="C305" s="22"/>
      <c r="D305" s="22"/>
      <c r="E305" s="24"/>
      <c r="F305" s="22"/>
      <c r="G305" s="82">
        <f>G304*0.3</f>
        <v>798</v>
      </c>
    </row>
    <row r="306" spans="1:8" ht="15.75">
      <c r="A306" s="26" t="s">
        <v>22</v>
      </c>
      <c r="E306" s="16"/>
      <c r="G306" s="29">
        <f>G304+G305</f>
        <v>3458</v>
      </c>
    </row>
    <row r="307" spans="1:8" ht="15.75">
      <c r="A307" s="26"/>
      <c r="E307" s="16"/>
      <c r="G307" s="29"/>
    </row>
    <row r="308" spans="1:8" ht="15.75">
      <c r="A308" s="35"/>
      <c r="E308" s="16"/>
      <c r="G308" s="36"/>
    </row>
    <row r="309" spans="1:8" ht="15.75">
      <c r="A309" s="35"/>
      <c r="E309" s="16"/>
      <c r="G309" s="36"/>
    </row>
    <row r="310" spans="1:8" ht="15.75">
      <c r="A310" s="35"/>
      <c r="E310" s="16"/>
      <c r="G310" s="36"/>
    </row>
    <row r="311" spans="1:8" ht="15.75">
      <c r="A311" s="66" t="s">
        <v>166</v>
      </c>
    </row>
    <row r="312" spans="1:8">
      <c r="A312" s="9"/>
      <c r="B312" s="9"/>
      <c r="C312" s="9"/>
      <c r="D312" s="9"/>
      <c r="E312" s="9"/>
      <c r="F312" s="9"/>
      <c r="G312" s="9"/>
    </row>
    <row r="313" spans="1:8">
      <c r="A313" s="33" t="s">
        <v>5</v>
      </c>
      <c r="E313" s="41" t="s">
        <v>6</v>
      </c>
      <c r="F313" s="34" t="s">
        <v>37</v>
      </c>
      <c r="G313" s="43" t="s">
        <v>8</v>
      </c>
    </row>
    <row r="314" spans="1:8">
      <c r="A314" s="9"/>
      <c r="B314" s="9"/>
      <c r="C314" s="9"/>
      <c r="D314" s="9"/>
      <c r="E314" s="9"/>
      <c r="F314" s="15" t="s">
        <v>9</v>
      </c>
      <c r="G314" s="15" t="s">
        <v>9</v>
      </c>
    </row>
    <row r="315" spans="1:8">
      <c r="A315" t="s">
        <v>56</v>
      </c>
      <c r="E315" s="16">
        <v>4</v>
      </c>
      <c r="F315">
        <v>600</v>
      </c>
      <c r="G315" s="2">
        <f>E315*F315</f>
        <v>2400</v>
      </c>
    </row>
    <row r="316" spans="1:8">
      <c r="A316" s="94" t="s">
        <v>285</v>
      </c>
      <c r="E316" s="16">
        <v>6</v>
      </c>
      <c r="F316">
        <v>600</v>
      </c>
      <c r="G316" s="2">
        <f t="shared" ref="G316:G317" si="14">E316*F316</f>
        <v>3600</v>
      </c>
    </row>
    <row r="317" spans="1:8">
      <c r="A317" s="94" t="s">
        <v>290</v>
      </c>
      <c r="E317" s="16">
        <v>1</v>
      </c>
      <c r="F317">
        <v>1200</v>
      </c>
      <c r="G317" s="2">
        <f t="shared" si="14"/>
        <v>1200</v>
      </c>
    </row>
    <row r="318" spans="1:8">
      <c r="A318" t="s">
        <v>156</v>
      </c>
      <c r="E318" s="16">
        <v>6</v>
      </c>
      <c r="F318">
        <v>80</v>
      </c>
      <c r="G318" s="2">
        <f t="shared" ref="G318:G325" si="15">E318*F318</f>
        <v>480</v>
      </c>
      <c r="H318" s="2"/>
    </row>
    <row r="319" spans="1:8">
      <c r="A319" t="s">
        <v>57</v>
      </c>
      <c r="E319" s="16">
        <v>6</v>
      </c>
      <c r="F319">
        <v>50</v>
      </c>
      <c r="G319" s="2">
        <f t="shared" si="15"/>
        <v>300</v>
      </c>
    </row>
    <row r="320" spans="1:8">
      <c r="A320" t="s">
        <v>164</v>
      </c>
      <c r="E320" s="16">
        <v>2</v>
      </c>
      <c r="F320">
        <v>300</v>
      </c>
      <c r="G320" s="68">
        <f t="shared" si="15"/>
        <v>600</v>
      </c>
    </row>
    <row r="321" spans="1:7">
      <c r="A321" t="s">
        <v>165</v>
      </c>
      <c r="E321" s="16">
        <v>12</v>
      </c>
      <c r="F321">
        <v>80</v>
      </c>
      <c r="G321" s="68">
        <f t="shared" si="15"/>
        <v>960</v>
      </c>
    </row>
    <row r="322" spans="1:7">
      <c r="A322" t="s">
        <v>58</v>
      </c>
      <c r="E322" s="16">
        <v>2</v>
      </c>
      <c r="F322">
        <v>150</v>
      </c>
      <c r="G322" s="2">
        <f t="shared" si="15"/>
        <v>300</v>
      </c>
    </row>
    <row r="323" spans="1:7">
      <c r="A323" s="94" t="s">
        <v>286</v>
      </c>
      <c r="E323" s="16">
        <v>16</v>
      </c>
      <c r="F323">
        <v>80</v>
      </c>
      <c r="G323" s="2">
        <f t="shared" si="15"/>
        <v>1280</v>
      </c>
    </row>
    <row r="324" spans="1:7">
      <c r="A324" t="s">
        <v>30</v>
      </c>
      <c r="E324" s="16">
        <v>1</v>
      </c>
      <c r="F324">
        <v>120</v>
      </c>
      <c r="G324" s="2">
        <f t="shared" si="15"/>
        <v>120</v>
      </c>
    </row>
    <row r="325" spans="1:7">
      <c r="A325" t="s">
        <v>31</v>
      </c>
      <c r="E325" s="16">
        <v>1</v>
      </c>
      <c r="F325">
        <v>120</v>
      </c>
      <c r="G325" s="2">
        <f t="shared" si="15"/>
        <v>120</v>
      </c>
    </row>
    <row r="326" spans="1:7">
      <c r="A326" s="78" t="s">
        <v>28</v>
      </c>
      <c r="E326" s="16"/>
      <c r="G326" s="2"/>
    </row>
    <row r="327" spans="1:7">
      <c r="A327" t="s">
        <v>59</v>
      </c>
      <c r="E327" s="16">
        <v>1</v>
      </c>
      <c r="F327">
        <v>200</v>
      </c>
      <c r="G327" s="2">
        <f t="shared" ref="G327:G335" si="16">E327*F327</f>
        <v>200</v>
      </c>
    </row>
    <row r="328" spans="1:7">
      <c r="A328" s="94" t="s">
        <v>287</v>
      </c>
      <c r="E328" s="16">
        <v>1</v>
      </c>
      <c r="F328">
        <v>100</v>
      </c>
      <c r="G328" s="68">
        <f t="shared" si="16"/>
        <v>100</v>
      </c>
    </row>
    <row r="329" spans="1:7">
      <c r="A329" t="s">
        <v>19</v>
      </c>
      <c r="E329" s="16">
        <v>1</v>
      </c>
      <c r="F329">
        <v>20</v>
      </c>
      <c r="G329" s="2">
        <f t="shared" si="16"/>
        <v>20</v>
      </c>
    </row>
    <row r="330" spans="1:7">
      <c r="A330" t="s">
        <v>60</v>
      </c>
      <c r="E330" s="16">
        <v>2</v>
      </c>
      <c r="F330">
        <v>50</v>
      </c>
      <c r="G330" s="2">
        <f t="shared" si="16"/>
        <v>100</v>
      </c>
    </row>
    <row r="331" spans="1:7">
      <c r="A331" s="94" t="s">
        <v>289</v>
      </c>
      <c r="E331" s="16">
        <v>1</v>
      </c>
      <c r="F331">
        <v>1000</v>
      </c>
      <c r="G331" s="2">
        <f t="shared" si="16"/>
        <v>1000</v>
      </c>
    </row>
    <row r="332" spans="1:7">
      <c r="A332" t="s">
        <v>61</v>
      </c>
      <c r="E332" s="16">
        <v>1</v>
      </c>
      <c r="F332">
        <v>500</v>
      </c>
      <c r="G332" s="2">
        <f t="shared" si="16"/>
        <v>500</v>
      </c>
    </row>
    <row r="333" spans="1:7">
      <c r="A333" t="s">
        <v>62</v>
      </c>
      <c r="E333" s="16">
        <v>1</v>
      </c>
      <c r="F333">
        <v>500</v>
      </c>
      <c r="G333" s="2">
        <f t="shared" si="16"/>
        <v>500</v>
      </c>
    </row>
    <row r="334" spans="1:7">
      <c r="A334" s="94" t="s">
        <v>288</v>
      </c>
      <c r="E334" s="16">
        <v>1</v>
      </c>
      <c r="F334">
        <v>300</v>
      </c>
      <c r="G334" s="68">
        <f t="shared" si="16"/>
        <v>300</v>
      </c>
    </row>
    <row r="335" spans="1:7">
      <c r="A335" t="s">
        <v>173</v>
      </c>
      <c r="E335" s="16">
        <v>1</v>
      </c>
      <c r="F335">
        <v>300</v>
      </c>
      <c r="G335" s="68">
        <f t="shared" si="16"/>
        <v>300</v>
      </c>
    </row>
    <row r="336" spans="1:7" ht="13.5" thickBot="1">
      <c r="A336" s="22" t="s">
        <v>63</v>
      </c>
      <c r="B336" s="22"/>
      <c r="C336" s="22"/>
      <c r="D336" s="22"/>
      <c r="E336" s="24">
        <v>3</v>
      </c>
      <c r="F336" s="22">
        <v>120</v>
      </c>
      <c r="G336" s="22">
        <f>E336*F336</f>
        <v>360</v>
      </c>
    </row>
    <row r="337" spans="1:7">
      <c r="A337" s="79" t="s">
        <v>35</v>
      </c>
      <c r="B337" s="71"/>
      <c r="C337" s="71"/>
      <c r="D337" s="71"/>
      <c r="E337" s="80"/>
      <c r="F337" s="71"/>
      <c r="G337" s="71">
        <f>SUM(G315:G336)</f>
        <v>14740</v>
      </c>
    </row>
    <row r="338" spans="1:7" ht="13.5" thickBot="1">
      <c r="A338" s="23" t="s">
        <v>36</v>
      </c>
      <c r="B338" s="22"/>
      <c r="C338" s="22"/>
      <c r="D338" s="22"/>
      <c r="E338" s="24"/>
      <c r="F338" s="22"/>
      <c r="G338" s="82">
        <f>G337*0.3</f>
        <v>4422</v>
      </c>
    </row>
    <row r="339" spans="1:7" ht="15.75">
      <c r="A339" s="26" t="s">
        <v>22</v>
      </c>
      <c r="E339" s="16"/>
      <c r="G339" s="29">
        <f>G337+G338</f>
        <v>19162</v>
      </c>
    </row>
    <row r="346" spans="1:7" ht="15.75">
      <c r="A346" s="26"/>
      <c r="E346" s="16"/>
      <c r="G346" s="29"/>
    </row>
    <row r="347" spans="1:7" ht="15.75">
      <c r="A347" s="26"/>
      <c r="E347" s="16"/>
      <c r="G347" s="29"/>
    </row>
    <row r="348" spans="1:7" ht="15.75">
      <c r="A348" s="26" t="s">
        <v>198</v>
      </c>
    </row>
    <row r="349" spans="1:7">
      <c r="A349" s="9"/>
      <c r="B349" s="9"/>
      <c r="C349" s="9"/>
      <c r="D349" s="9"/>
      <c r="E349" s="9"/>
      <c r="F349" s="9"/>
      <c r="G349" s="9"/>
    </row>
    <row r="350" spans="1:7">
      <c r="A350" s="10" t="s">
        <v>5</v>
      </c>
      <c r="B350" s="10"/>
      <c r="C350" s="10"/>
      <c r="D350" s="10"/>
      <c r="E350" s="13" t="s">
        <v>6</v>
      </c>
      <c r="F350" s="14" t="s">
        <v>37</v>
      </c>
      <c r="G350" s="14" t="s">
        <v>8</v>
      </c>
    </row>
    <row r="351" spans="1:7">
      <c r="A351" s="9"/>
      <c r="B351" s="9"/>
      <c r="C351" s="9"/>
      <c r="D351" s="9"/>
      <c r="E351" s="9"/>
      <c r="F351" s="15" t="s">
        <v>9</v>
      </c>
      <c r="G351" s="15" t="s">
        <v>9</v>
      </c>
    </row>
    <row r="352" spans="1:7">
      <c r="A352" t="s">
        <v>199</v>
      </c>
      <c r="E352" s="16">
        <v>1</v>
      </c>
      <c r="F352">
        <v>200</v>
      </c>
      <c r="G352">
        <f t="shared" ref="G352:G359" si="17">E352*F352</f>
        <v>200</v>
      </c>
    </row>
    <row r="353" spans="1:7">
      <c r="A353" t="s">
        <v>200</v>
      </c>
      <c r="E353" s="16">
        <v>2</v>
      </c>
      <c r="F353">
        <v>500</v>
      </c>
      <c r="G353">
        <f t="shared" si="17"/>
        <v>1000</v>
      </c>
    </row>
    <row r="354" spans="1:7">
      <c r="A354" s="94" t="s">
        <v>284</v>
      </c>
      <c r="E354" s="16">
        <v>8</v>
      </c>
      <c r="F354">
        <v>100</v>
      </c>
      <c r="G354">
        <f t="shared" si="17"/>
        <v>800</v>
      </c>
    </row>
    <row r="355" spans="1:7">
      <c r="A355" t="s">
        <v>67</v>
      </c>
      <c r="E355" s="16">
        <v>2</v>
      </c>
      <c r="F355">
        <v>30</v>
      </c>
      <c r="G355">
        <f t="shared" si="17"/>
        <v>60</v>
      </c>
    </row>
    <row r="356" spans="1:7">
      <c r="A356" t="s">
        <v>201</v>
      </c>
      <c r="E356" s="16">
        <v>1</v>
      </c>
      <c r="F356">
        <v>300</v>
      </c>
      <c r="G356">
        <f t="shared" si="17"/>
        <v>300</v>
      </c>
    </row>
    <row r="357" spans="1:7">
      <c r="A357" t="s">
        <v>202</v>
      </c>
      <c r="E357" s="16">
        <v>1</v>
      </c>
      <c r="F357">
        <v>120</v>
      </c>
      <c r="G357">
        <f t="shared" si="17"/>
        <v>120</v>
      </c>
    </row>
    <row r="358" spans="1:7">
      <c r="A358" t="s">
        <v>203</v>
      </c>
      <c r="E358" s="16">
        <v>1</v>
      </c>
      <c r="F358">
        <v>150</v>
      </c>
      <c r="G358">
        <f t="shared" si="17"/>
        <v>150</v>
      </c>
    </row>
    <row r="359" spans="1:7">
      <c r="A359" s="9" t="s">
        <v>204</v>
      </c>
      <c r="B359" s="9"/>
      <c r="C359" s="9"/>
      <c r="D359" s="9"/>
      <c r="E359" s="19">
        <v>1</v>
      </c>
      <c r="F359" s="9">
        <v>200</v>
      </c>
      <c r="G359" s="9">
        <f t="shared" si="17"/>
        <v>200</v>
      </c>
    </row>
    <row r="360" spans="1:7">
      <c r="A360" s="21" t="s">
        <v>20</v>
      </c>
      <c r="E360" s="16"/>
      <c r="G360">
        <f>SUM(G352:G359)</f>
        <v>2830</v>
      </c>
    </row>
    <row r="361" spans="1:7" ht="13.5" thickBot="1">
      <c r="A361" s="87" t="s">
        <v>36</v>
      </c>
      <c r="B361" s="75"/>
      <c r="C361" s="75"/>
      <c r="D361" s="75"/>
      <c r="E361" s="88"/>
      <c r="F361" s="75"/>
      <c r="G361" s="75">
        <f>G360*0.3</f>
        <v>849</v>
      </c>
    </row>
    <row r="362" spans="1:7" ht="15.75">
      <c r="A362" s="26" t="s">
        <v>22</v>
      </c>
      <c r="E362" s="16"/>
      <c r="G362" s="26">
        <f>G360+G361</f>
        <v>3679</v>
      </c>
    </row>
    <row r="363" spans="1:7" ht="15.75">
      <c r="A363" s="26"/>
      <c r="E363" s="16"/>
      <c r="G363" s="29"/>
    </row>
    <row r="364" spans="1:7" ht="15.75">
      <c r="A364" s="26"/>
      <c r="E364" s="16"/>
      <c r="G364" s="29"/>
    </row>
    <row r="365" spans="1:7" ht="15.75">
      <c r="A365" s="26"/>
      <c r="E365" s="16"/>
      <c r="G365" s="29"/>
    </row>
    <row r="366" spans="1:7" ht="15.75">
      <c r="A366" s="26"/>
      <c r="E366" s="16"/>
      <c r="G366" s="29"/>
    </row>
    <row r="367" spans="1:7" ht="15.75">
      <c r="A367" s="26"/>
      <c r="E367" s="16"/>
      <c r="G367" s="29"/>
    </row>
    <row r="368" spans="1:7">
      <c r="E368" s="16"/>
    </row>
    <row r="369" spans="1:7" ht="15.75">
      <c r="A369" s="66" t="s">
        <v>219</v>
      </c>
    </row>
    <row r="370" spans="1:7">
      <c r="A370" s="9"/>
      <c r="B370" s="9"/>
      <c r="C370" s="9"/>
      <c r="D370" s="9"/>
      <c r="E370" s="9"/>
      <c r="F370" s="9"/>
      <c r="G370" s="9"/>
    </row>
    <row r="371" spans="1:7">
      <c r="A371" s="33" t="s">
        <v>5</v>
      </c>
      <c r="B371" s="33"/>
      <c r="C371" s="33"/>
      <c r="D371" s="33"/>
      <c r="E371" s="41" t="s">
        <v>6</v>
      </c>
      <c r="F371" s="34" t="s">
        <v>64</v>
      </c>
      <c r="G371" s="43" t="s">
        <v>8</v>
      </c>
    </row>
    <row r="372" spans="1:7">
      <c r="A372" s="9"/>
      <c r="B372" s="9"/>
      <c r="C372" s="9"/>
      <c r="D372" s="9"/>
      <c r="E372" s="9"/>
      <c r="F372" s="15" t="s">
        <v>9</v>
      </c>
      <c r="G372" s="15" t="s">
        <v>9</v>
      </c>
    </row>
    <row r="373" spans="1:7">
      <c r="A373" t="s">
        <v>65</v>
      </c>
      <c r="E373" s="16">
        <v>2</v>
      </c>
      <c r="F373">
        <v>350</v>
      </c>
      <c r="G373" s="2">
        <f t="shared" ref="G373:G379" si="18">E373*F373</f>
        <v>700</v>
      </c>
    </row>
    <row r="374" spans="1:7">
      <c r="A374" t="s">
        <v>66</v>
      </c>
      <c r="E374" s="16">
        <v>4</v>
      </c>
      <c r="F374">
        <v>250</v>
      </c>
      <c r="G374" s="2">
        <f t="shared" si="18"/>
        <v>1000</v>
      </c>
    </row>
    <row r="375" spans="1:7">
      <c r="A375" s="94" t="s">
        <v>211</v>
      </c>
      <c r="E375" s="16">
        <v>2</v>
      </c>
      <c r="F375">
        <v>400</v>
      </c>
      <c r="G375" s="2">
        <f t="shared" si="18"/>
        <v>800</v>
      </c>
    </row>
    <row r="376" spans="1:7">
      <c r="A376" t="s">
        <v>67</v>
      </c>
      <c r="E376" s="16">
        <v>2</v>
      </c>
      <c r="F376">
        <v>50</v>
      </c>
      <c r="G376" s="2">
        <f t="shared" si="18"/>
        <v>100</v>
      </c>
    </row>
    <row r="377" spans="1:7">
      <c r="A377" t="s">
        <v>68</v>
      </c>
      <c r="E377" s="16">
        <v>2</v>
      </c>
      <c r="F377">
        <v>50</v>
      </c>
      <c r="G377" s="2">
        <f t="shared" si="18"/>
        <v>100</v>
      </c>
    </row>
    <row r="378" spans="1:7">
      <c r="A378" t="s">
        <v>190</v>
      </c>
      <c r="E378" s="16">
        <v>1</v>
      </c>
      <c r="F378">
        <v>400</v>
      </c>
      <c r="G378" s="68">
        <f t="shared" si="18"/>
        <v>400</v>
      </c>
    </row>
    <row r="379" spans="1:7">
      <c r="A379" t="s">
        <v>191</v>
      </c>
      <c r="E379" s="16">
        <v>1</v>
      </c>
      <c r="F379">
        <v>150</v>
      </c>
      <c r="G379" s="68">
        <f t="shared" si="18"/>
        <v>150</v>
      </c>
    </row>
    <row r="380" spans="1:7">
      <c r="A380" s="78" t="s">
        <v>28</v>
      </c>
      <c r="E380" s="16"/>
      <c r="G380" s="2"/>
    </row>
    <row r="381" spans="1:7">
      <c r="A381" t="s">
        <v>44</v>
      </c>
      <c r="E381" s="16">
        <v>1</v>
      </c>
      <c r="F381">
        <v>150</v>
      </c>
      <c r="G381" s="2">
        <f>E381*F381</f>
        <v>150</v>
      </c>
    </row>
    <row r="382" spans="1:7">
      <c r="A382" t="s">
        <v>30</v>
      </c>
      <c r="E382" s="16">
        <v>1</v>
      </c>
      <c r="F382">
        <v>80</v>
      </c>
      <c r="G382" s="2">
        <f>E382*F382</f>
        <v>80</v>
      </c>
    </row>
    <row r="383" spans="1:7">
      <c r="A383" t="s">
        <v>151</v>
      </c>
      <c r="E383" s="16">
        <v>1</v>
      </c>
      <c r="F383">
        <v>80</v>
      </c>
      <c r="G383" s="2">
        <f>E383*F383</f>
        <v>80</v>
      </c>
    </row>
    <row r="384" spans="1:7" s="2" customFormat="1">
      <c r="A384" s="2" t="s">
        <v>19</v>
      </c>
      <c r="E384" s="1">
        <v>1</v>
      </c>
      <c r="F384" s="2">
        <v>20</v>
      </c>
      <c r="G384" s="2">
        <f>E384*F384</f>
        <v>20</v>
      </c>
    </row>
    <row r="385" spans="1:7">
      <c r="A385" s="106" t="s">
        <v>299</v>
      </c>
      <c r="E385" s="16"/>
      <c r="G385" s="2"/>
    </row>
    <row r="386" spans="1:7">
      <c r="A386" s="105" t="s">
        <v>300</v>
      </c>
      <c r="E386" s="16">
        <v>1</v>
      </c>
      <c r="F386">
        <v>150</v>
      </c>
      <c r="G386" s="2">
        <f t="shared" ref="G386:G396" si="19">E386*F386</f>
        <v>150</v>
      </c>
    </row>
    <row r="387" spans="1:7">
      <c r="A387" s="107" t="s">
        <v>301</v>
      </c>
      <c r="E387" s="16">
        <v>1</v>
      </c>
      <c r="F387">
        <v>80</v>
      </c>
      <c r="G387" s="2">
        <f t="shared" si="19"/>
        <v>80</v>
      </c>
    </row>
    <row r="388" spans="1:7">
      <c r="A388" s="107" t="s">
        <v>302</v>
      </c>
      <c r="E388" s="16">
        <v>1</v>
      </c>
      <c r="F388">
        <v>120</v>
      </c>
      <c r="G388" s="2">
        <f t="shared" si="19"/>
        <v>120</v>
      </c>
    </row>
    <row r="389" spans="1:7">
      <c r="A389" s="107" t="s">
        <v>303</v>
      </c>
      <c r="E389" s="16">
        <v>1</v>
      </c>
      <c r="F389">
        <v>100</v>
      </c>
      <c r="G389" s="2">
        <f t="shared" si="19"/>
        <v>100</v>
      </c>
    </row>
    <row r="390" spans="1:7">
      <c r="A390" s="107" t="s">
        <v>304</v>
      </c>
      <c r="E390" s="16">
        <v>1</v>
      </c>
      <c r="F390">
        <v>120</v>
      </c>
      <c r="G390" s="2">
        <f t="shared" si="19"/>
        <v>120</v>
      </c>
    </row>
    <row r="391" spans="1:7">
      <c r="A391" s="107" t="s">
        <v>299</v>
      </c>
      <c r="E391" s="16">
        <v>1</v>
      </c>
      <c r="F391">
        <v>200</v>
      </c>
      <c r="G391" s="2">
        <f t="shared" si="19"/>
        <v>200</v>
      </c>
    </row>
    <row r="392" spans="1:7">
      <c r="A392" s="107" t="s">
        <v>308</v>
      </c>
      <c r="E392" s="16">
        <v>1</v>
      </c>
      <c r="F392">
        <v>120</v>
      </c>
      <c r="G392" s="2">
        <f t="shared" si="19"/>
        <v>120</v>
      </c>
    </row>
    <row r="393" spans="1:7">
      <c r="A393" s="107" t="s">
        <v>305</v>
      </c>
      <c r="E393" s="16">
        <v>1</v>
      </c>
      <c r="F393">
        <v>250</v>
      </c>
      <c r="G393" s="2">
        <f t="shared" si="19"/>
        <v>250</v>
      </c>
    </row>
    <row r="394" spans="1:7">
      <c r="A394" s="107" t="s">
        <v>306</v>
      </c>
      <c r="E394" s="16">
        <v>1</v>
      </c>
      <c r="F394">
        <v>300</v>
      </c>
      <c r="G394" s="68">
        <f t="shared" si="19"/>
        <v>300</v>
      </c>
    </row>
    <row r="395" spans="1:7">
      <c r="A395" s="107" t="s">
        <v>307</v>
      </c>
      <c r="E395" s="16">
        <v>1</v>
      </c>
      <c r="F395">
        <v>150</v>
      </c>
      <c r="G395" s="68">
        <f t="shared" si="19"/>
        <v>150</v>
      </c>
    </row>
    <row r="396" spans="1:7" ht="13.5" thickBot="1">
      <c r="A396" s="108" t="s">
        <v>19</v>
      </c>
      <c r="B396" s="22"/>
      <c r="C396" s="22"/>
      <c r="D396" s="22"/>
      <c r="E396" s="24">
        <v>1</v>
      </c>
      <c r="F396" s="22">
        <v>20</v>
      </c>
      <c r="G396" s="109">
        <f t="shared" si="19"/>
        <v>20</v>
      </c>
    </row>
    <row r="397" spans="1:7">
      <c r="A397" s="30" t="s">
        <v>35</v>
      </c>
      <c r="B397" s="9"/>
      <c r="C397" s="9"/>
      <c r="D397" s="9"/>
      <c r="E397" s="19"/>
      <c r="F397" s="9"/>
      <c r="G397" s="9">
        <f>SUM(G373:G396)</f>
        <v>5190</v>
      </c>
    </row>
    <row r="398" spans="1:7" ht="13.5" thickBot="1">
      <c r="A398" s="23" t="s">
        <v>36</v>
      </c>
      <c r="B398" s="22"/>
      <c r="C398" s="22"/>
      <c r="D398" s="22"/>
      <c r="E398" s="24"/>
      <c r="F398" s="22"/>
      <c r="G398" s="75">
        <f>G397*0.3</f>
        <v>1557</v>
      </c>
    </row>
    <row r="399" spans="1:7" ht="15.75">
      <c r="A399" s="26" t="s">
        <v>22</v>
      </c>
      <c r="E399" s="16"/>
      <c r="G399" s="26">
        <f>G397+G398</f>
        <v>6747</v>
      </c>
    </row>
    <row r="400" spans="1:7" ht="16.5" customHeight="1">
      <c r="E400" s="16"/>
    </row>
    <row r="403" spans="1:7" ht="18">
      <c r="A403" s="73"/>
    </row>
    <row r="405" spans="1:7" ht="15.75">
      <c r="A405" s="66" t="s">
        <v>137</v>
      </c>
    </row>
    <row r="406" spans="1:7">
      <c r="A406" s="9"/>
      <c r="B406" s="9"/>
      <c r="C406" s="9"/>
      <c r="D406" s="9"/>
      <c r="E406" s="9"/>
      <c r="F406" s="9"/>
      <c r="G406" s="9"/>
    </row>
    <row r="407" spans="1:7">
      <c r="A407" s="33" t="s">
        <v>5</v>
      </c>
      <c r="B407" s="33"/>
      <c r="C407" s="33"/>
      <c r="D407" s="33"/>
      <c r="E407" s="41" t="s">
        <v>6</v>
      </c>
      <c r="F407" s="34" t="s">
        <v>37</v>
      </c>
      <c r="G407" s="43" t="s">
        <v>8</v>
      </c>
    </row>
    <row r="408" spans="1:7">
      <c r="A408" s="9"/>
      <c r="B408" s="9"/>
      <c r="C408" s="9"/>
      <c r="D408" s="9"/>
      <c r="E408" s="9"/>
      <c r="F408" s="31" t="s">
        <v>9</v>
      </c>
      <c r="G408" s="31" t="s">
        <v>9</v>
      </c>
    </row>
    <row r="409" spans="1:7">
      <c r="A409" t="s">
        <v>69</v>
      </c>
      <c r="E409" s="16">
        <v>4</v>
      </c>
      <c r="F409">
        <v>40</v>
      </c>
      <c r="G409" s="2">
        <f>E409*F409</f>
        <v>160</v>
      </c>
    </row>
    <row r="410" spans="1:7">
      <c r="A410" t="s">
        <v>70</v>
      </c>
      <c r="E410" s="16">
        <v>1</v>
      </c>
      <c r="F410">
        <v>50</v>
      </c>
      <c r="G410" s="2">
        <f>+E410*F410</f>
        <v>50</v>
      </c>
    </row>
    <row r="411" spans="1:7">
      <c r="A411" s="94" t="s">
        <v>291</v>
      </c>
      <c r="E411" s="16">
        <v>8</v>
      </c>
      <c r="F411">
        <v>90</v>
      </c>
      <c r="G411" s="2">
        <f>E411*F411</f>
        <v>720</v>
      </c>
    </row>
    <row r="412" spans="1:7">
      <c r="A412" s="78" t="s">
        <v>28</v>
      </c>
      <c r="E412" s="16"/>
      <c r="G412" s="2"/>
    </row>
    <row r="413" spans="1:7" s="2" customFormat="1">
      <c r="A413" t="s">
        <v>71</v>
      </c>
      <c r="B413"/>
      <c r="C413"/>
      <c r="D413"/>
      <c r="E413" s="16">
        <v>1</v>
      </c>
      <c r="F413">
        <v>200</v>
      </c>
      <c r="G413" s="2">
        <f t="shared" ref="G413:G418" si="20">E413*F413</f>
        <v>200</v>
      </c>
    </row>
    <row r="414" spans="1:7">
      <c r="A414" t="s">
        <v>30</v>
      </c>
      <c r="E414" s="16">
        <v>1</v>
      </c>
      <c r="F414">
        <v>80</v>
      </c>
      <c r="G414" s="2">
        <f t="shared" si="20"/>
        <v>80</v>
      </c>
    </row>
    <row r="415" spans="1:7">
      <c r="A415" t="s">
        <v>31</v>
      </c>
      <c r="E415" s="16">
        <v>1</v>
      </c>
      <c r="F415">
        <v>80</v>
      </c>
      <c r="G415" s="2">
        <f t="shared" si="20"/>
        <v>80</v>
      </c>
    </row>
    <row r="416" spans="1:7">
      <c r="A416" t="s">
        <v>19</v>
      </c>
      <c r="E416" s="16">
        <v>1</v>
      </c>
      <c r="F416">
        <v>20</v>
      </c>
      <c r="G416" s="2">
        <f t="shared" si="20"/>
        <v>20</v>
      </c>
    </row>
    <row r="417" spans="1:7">
      <c r="A417" t="s">
        <v>192</v>
      </c>
      <c r="E417" s="16">
        <v>2</v>
      </c>
      <c r="F417">
        <v>60</v>
      </c>
      <c r="G417" s="2">
        <f t="shared" si="20"/>
        <v>120</v>
      </c>
    </row>
    <row r="418" spans="1:7" ht="13.5" thickBot="1">
      <c r="A418" s="22" t="s">
        <v>72</v>
      </c>
      <c r="B418" s="22"/>
      <c r="C418" s="22"/>
      <c r="D418" s="22"/>
      <c r="E418" s="24">
        <v>1</v>
      </c>
      <c r="F418" s="22">
        <v>400</v>
      </c>
      <c r="G418" s="22">
        <f t="shared" si="20"/>
        <v>400</v>
      </c>
    </row>
    <row r="419" spans="1:7">
      <c r="A419" s="79" t="s">
        <v>35</v>
      </c>
      <c r="B419" s="71"/>
      <c r="C419" s="71"/>
      <c r="D419" s="71"/>
      <c r="E419" s="80"/>
      <c r="F419" s="71"/>
      <c r="G419" s="9">
        <f>SUM(G409:G411)+SUM(G413:G418)</f>
        <v>1830</v>
      </c>
    </row>
    <row r="420" spans="1:7" ht="13.5" thickBot="1">
      <c r="A420" s="23" t="s">
        <v>36</v>
      </c>
      <c r="B420" s="22"/>
      <c r="C420" s="22"/>
      <c r="D420" s="22"/>
      <c r="E420" s="24"/>
      <c r="F420" s="22"/>
      <c r="G420" s="75">
        <f>G419*0.3</f>
        <v>549</v>
      </c>
    </row>
    <row r="421" spans="1:7" ht="15.75">
      <c r="A421" s="26" t="s">
        <v>22</v>
      </c>
      <c r="E421" s="16"/>
      <c r="G421" s="44">
        <f>G419+G420</f>
        <v>2379</v>
      </c>
    </row>
    <row r="422" spans="1:7">
      <c r="E422" s="16"/>
    </row>
    <row r="424" spans="1:7" ht="15.75">
      <c r="A424" s="66" t="s">
        <v>167</v>
      </c>
    </row>
    <row r="425" spans="1:7">
      <c r="A425" s="9"/>
      <c r="B425" s="9"/>
      <c r="C425" s="9"/>
      <c r="D425" s="9"/>
      <c r="E425" s="9"/>
      <c r="F425" s="9"/>
      <c r="G425" s="9"/>
    </row>
    <row r="426" spans="1:7">
      <c r="A426" s="10" t="s">
        <v>5</v>
      </c>
      <c r="B426" s="10"/>
      <c r="C426" s="10"/>
      <c r="D426" s="10"/>
      <c r="E426" s="13" t="s">
        <v>6</v>
      </c>
      <c r="F426" s="14" t="s">
        <v>37</v>
      </c>
      <c r="G426" s="42" t="s">
        <v>8</v>
      </c>
    </row>
    <row r="427" spans="1:7">
      <c r="A427" s="9"/>
      <c r="B427" s="9"/>
      <c r="C427" s="9"/>
      <c r="D427" s="9"/>
      <c r="E427" s="9"/>
      <c r="F427" s="15" t="s">
        <v>9</v>
      </c>
      <c r="G427" s="15" t="s">
        <v>9</v>
      </c>
    </row>
    <row r="428" spans="1:7">
      <c r="A428" s="94" t="s">
        <v>213</v>
      </c>
      <c r="E428" s="16">
        <v>24</v>
      </c>
      <c r="F428">
        <v>180</v>
      </c>
      <c r="G428" s="2">
        <f>E428*F428</f>
        <v>4320</v>
      </c>
    </row>
    <row r="429" spans="1:7">
      <c r="A429" s="94" t="s">
        <v>212</v>
      </c>
      <c r="E429" s="16">
        <v>32</v>
      </c>
      <c r="F429">
        <v>180</v>
      </c>
      <c r="G429" s="2">
        <f>E429*F429</f>
        <v>5760</v>
      </c>
    </row>
    <row r="430" spans="1:7">
      <c r="A430" s="94" t="s">
        <v>214</v>
      </c>
      <c r="E430" s="16">
        <v>12</v>
      </c>
      <c r="F430">
        <v>180</v>
      </c>
      <c r="G430" s="2">
        <f t="shared" ref="G430:G433" si="21">E430*F430</f>
        <v>2160</v>
      </c>
    </row>
    <row r="431" spans="1:7">
      <c r="A431" s="94" t="s">
        <v>216</v>
      </c>
      <c r="E431" s="16">
        <v>12</v>
      </c>
      <c r="F431">
        <v>180</v>
      </c>
      <c r="G431" s="2">
        <f t="shared" si="21"/>
        <v>2160</v>
      </c>
    </row>
    <row r="432" spans="1:7">
      <c r="A432" s="94" t="s">
        <v>220</v>
      </c>
      <c r="E432" s="16">
        <v>12</v>
      </c>
      <c r="F432">
        <v>180</v>
      </c>
      <c r="G432" s="2">
        <f t="shared" si="21"/>
        <v>2160</v>
      </c>
    </row>
    <row r="433" spans="1:7">
      <c r="A433" s="94" t="s">
        <v>210</v>
      </c>
      <c r="E433" s="16">
        <v>12</v>
      </c>
      <c r="F433">
        <v>180</v>
      </c>
      <c r="G433" s="2">
        <f t="shared" si="21"/>
        <v>2160</v>
      </c>
    </row>
    <row r="434" spans="1:7">
      <c r="A434" t="s">
        <v>73</v>
      </c>
      <c r="E434" s="16">
        <v>6</v>
      </c>
      <c r="F434">
        <v>40</v>
      </c>
      <c r="G434" s="2">
        <f>E434*F434</f>
        <v>240</v>
      </c>
    </row>
    <row r="435" spans="1:7">
      <c r="A435" s="28" t="s">
        <v>28</v>
      </c>
      <c r="E435" s="16"/>
      <c r="G435" s="2"/>
    </row>
    <row r="436" spans="1:7">
      <c r="A436" t="s">
        <v>74</v>
      </c>
      <c r="E436" s="16">
        <v>3</v>
      </c>
      <c r="F436">
        <v>100</v>
      </c>
      <c r="G436" s="2">
        <f t="shared" ref="G436:G443" si="22">E436*F436</f>
        <v>300</v>
      </c>
    </row>
    <row r="437" spans="1:7">
      <c r="A437" t="s">
        <v>75</v>
      </c>
      <c r="E437" s="16">
        <v>6</v>
      </c>
      <c r="F437">
        <v>150</v>
      </c>
      <c r="G437" s="2">
        <f t="shared" si="22"/>
        <v>900</v>
      </c>
    </row>
    <row r="438" spans="1:7">
      <c r="A438" t="s">
        <v>30</v>
      </c>
      <c r="E438" s="16">
        <v>3</v>
      </c>
      <c r="F438">
        <v>80</v>
      </c>
      <c r="G438" s="2">
        <f t="shared" si="22"/>
        <v>240</v>
      </c>
    </row>
    <row r="439" spans="1:7">
      <c r="A439" t="s">
        <v>54</v>
      </c>
      <c r="E439" s="16">
        <v>3</v>
      </c>
      <c r="F439">
        <v>80</v>
      </c>
      <c r="G439" s="2">
        <f t="shared" si="22"/>
        <v>240</v>
      </c>
    </row>
    <row r="440" spans="1:7">
      <c r="A440" t="s">
        <v>19</v>
      </c>
      <c r="E440" s="16">
        <v>3</v>
      </c>
      <c r="F440">
        <v>20</v>
      </c>
      <c r="G440" s="2">
        <f t="shared" si="22"/>
        <v>60</v>
      </c>
    </row>
    <row r="441" spans="1:7" s="2" customFormat="1">
      <c r="A441" t="s">
        <v>55</v>
      </c>
      <c r="B441"/>
      <c r="C441"/>
      <c r="D441"/>
      <c r="E441" s="16">
        <v>3</v>
      </c>
      <c r="F441">
        <v>100</v>
      </c>
      <c r="G441" s="2">
        <f t="shared" si="22"/>
        <v>300</v>
      </c>
    </row>
    <row r="442" spans="1:7">
      <c r="A442" t="s">
        <v>10</v>
      </c>
      <c r="E442" s="16">
        <v>6</v>
      </c>
      <c r="F442">
        <v>50</v>
      </c>
      <c r="G442" s="2">
        <f t="shared" si="22"/>
        <v>300</v>
      </c>
    </row>
    <row r="443" spans="1:7">
      <c r="A443" t="s">
        <v>168</v>
      </c>
      <c r="E443" s="16">
        <v>3</v>
      </c>
      <c r="F443">
        <v>150</v>
      </c>
      <c r="G443" s="2">
        <f t="shared" si="22"/>
        <v>450</v>
      </c>
    </row>
    <row r="444" spans="1:7">
      <c r="A444" t="s">
        <v>152</v>
      </c>
      <c r="E444" s="16">
        <v>3</v>
      </c>
      <c r="F444">
        <v>120</v>
      </c>
      <c r="G444" s="2">
        <f>F444*E444</f>
        <v>360</v>
      </c>
    </row>
    <row r="445" spans="1:7">
      <c r="A445" t="s">
        <v>153</v>
      </c>
      <c r="E445" s="16">
        <v>2</v>
      </c>
      <c r="F445">
        <v>2000</v>
      </c>
      <c r="G445" s="2">
        <f>F445*E445</f>
        <v>4000</v>
      </c>
    </row>
    <row r="446" spans="1:7" ht="13.5" thickBot="1">
      <c r="A446" s="22" t="s">
        <v>72</v>
      </c>
      <c r="B446" s="22"/>
      <c r="C446" s="22"/>
      <c r="D446" s="22"/>
      <c r="E446" s="24">
        <v>1</v>
      </c>
      <c r="F446" s="22">
        <v>1000</v>
      </c>
      <c r="G446" s="22">
        <f>E446*F446</f>
        <v>1000</v>
      </c>
    </row>
    <row r="447" spans="1:7">
      <c r="A447" s="79" t="s">
        <v>35</v>
      </c>
      <c r="B447" s="71"/>
      <c r="C447" s="71"/>
      <c r="D447" s="71"/>
      <c r="E447" s="80"/>
      <c r="F447" s="71"/>
      <c r="G447" s="71">
        <f>SUM(G428:G434)+SUM(G436:G446)</f>
        <v>27110</v>
      </c>
    </row>
    <row r="448" spans="1:7" ht="13.5" thickBot="1">
      <c r="A448" s="32" t="s">
        <v>36</v>
      </c>
      <c r="B448" s="22"/>
      <c r="C448" s="22"/>
      <c r="D448" s="22"/>
      <c r="E448" s="24"/>
      <c r="F448" s="22"/>
      <c r="G448" s="22">
        <f>G447*0.3</f>
        <v>8133</v>
      </c>
    </row>
    <row r="449" spans="1:7" ht="15.75">
      <c r="A449" s="26" t="s">
        <v>22</v>
      </c>
      <c r="E449" s="16"/>
      <c r="G449" s="26">
        <f>G447+G448</f>
        <v>35243</v>
      </c>
    </row>
    <row r="450" spans="1:7">
      <c r="E450" s="16"/>
    </row>
    <row r="452" spans="1:7" ht="18">
      <c r="A452" s="73"/>
    </row>
    <row r="454" spans="1:7" ht="15.75">
      <c r="A454" s="66" t="s">
        <v>136</v>
      </c>
    </row>
    <row r="455" spans="1:7">
      <c r="A455" s="9"/>
      <c r="B455" s="9"/>
      <c r="C455" s="9"/>
      <c r="D455" s="9"/>
      <c r="E455" s="9"/>
      <c r="F455" s="9"/>
      <c r="G455" s="9"/>
    </row>
    <row r="456" spans="1:7">
      <c r="A456" s="10" t="s">
        <v>5</v>
      </c>
      <c r="B456" s="10"/>
      <c r="C456" s="10"/>
      <c r="D456" s="10"/>
      <c r="E456" s="13" t="s">
        <v>6</v>
      </c>
      <c r="F456" s="14" t="s">
        <v>37</v>
      </c>
      <c r="G456" s="42" t="s">
        <v>8</v>
      </c>
    </row>
    <row r="457" spans="1:7">
      <c r="A457" s="9"/>
      <c r="B457" s="9"/>
      <c r="C457" s="9"/>
      <c r="D457" s="9"/>
      <c r="E457" s="9"/>
      <c r="F457" s="15" t="s">
        <v>9</v>
      </c>
      <c r="G457" s="15" t="s">
        <v>9</v>
      </c>
    </row>
    <row r="458" spans="1:7">
      <c r="A458" s="94" t="s">
        <v>206</v>
      </c>
      <c r="E458" s="16">
        <v>4</v>
      </c>
      <c r="F458">
        <v>730</v>
      </c>
      <c r="G458" s="2">
        <f>E458*F458</f>
        <v>2920</v>
      </c>
    </row>
    <row r="459" spans="1:7">
      <c r="A459" s="94" t="s">
        <v>207</v>
      </c>
      <c r="E459" s="16">
        <v>48</v>
      </c>
      <c r="F459">
        <v>365</v>
      </c>
      <c r="G459" s="2">
        <f>E459*F459</f>
        <v>17520</v>
      </c>
    </row>
    <row r="460" spans="1:7">
      <c r="A460" t="s">
        <v>76</v>
      </c>
      <c r="E460" s="16">
        <v>48</v>
      </c>
      <c r="F460">
        <v>365</v>
      </c>
      <c r="G460" s="2">
        <f>E460*F460</f>
        <v>17520</v>
      </c>
    </row>
    <row r="461" spans="1:7">
      <c r="A461" s="94" t="s">
        <v>208</v>
      </c>
      <c r="E461" s="16">
        <v>12</v>
      </c>
      <c r="F461">
        <v>730</v>
      </c>
      <c r="G461" s="2">
        <f>E461*F461</f>
        <v>8760</v>
      </c>
    </row>
    <row r="462" spans="1:7">
      <c r="A462" s="78" t="s">
        <v>28</v>
      </c>
      <c r="E462" s="16"/>
      <c r="G462" s="2"/>
    </row>
    <row r="463" spans="1:7">
      <c r="A463" t="s">
        <v>77</v>
      </c>
      <c r="E463" s="16">
        <v>6</v>
      </c>
      <c r="F463">
        <v>200</v>
      </c>
      <c r="G463" s="2">
        <f t="shared" ref="G463:G470" si="23">E463*F463</f>
        <v>1200</v>
      </c>
    </row>
    <row r="464" spans="1:7">
      <c r="A464" t="s">
        <v>30</v>
      </c>
      <c r="E464" s="16">
        <v>6</v>
      </c>
      <c r="F464">
        <v>120</v>
      </c>
      <c r="G464" s="2">
        <f t="shared" si="23"/>
        <v>720</v>
      </c>
    </row>
    <row r="465" spans="1:7">
      <c r="A465" t="s">
        <v>54</v>
      </c>
      <c r="E465" s="16">
        <v>6</v>
      </c>
      <c r="F465">
        <v>120</v>
      </c>
      <c r="G465" s="2">
        <f t="shared" si="23"/>
        <v>720</v>
      </c>
    </row>
    <row r="466" spans="1:7">
      <c r="A466" t="s">
        <v>174</v>
      </c>
      <c r="E466" s="16">
        <v>6</v>
      </c>
      <c r="F466">
        <v>150</v>
      </c>
      <c r="G466" s="2">
        <f t="shared" si="23"/>
        <v>900</v>
      </c>
    </row>
    <row r="467" spans="1:7">
      <c r="A467" t="s">
        <v>10</v>
      </c>
      <c r="E467" s="16">
        <v>6</v>
      </c>
      <c r="F467">
        <v>100</v>
      </c>
      <c r="G467" s="2">
        <f t="shared" si="23"/>
        <v>600</v>
      </c>
    </row>
    <row r="468" spans="1:7">
      <c r="A468" t="s">
        <v>19</v>
      </c>
      <c r="E468" s="16">
        <v>6</v>
      </c>
      <c r="F468">
        <v>20</v>
      </c>
      <c r="G468" s="2">
        <f t="shared" si="23"/>
        <v>120</v>
      </c>
    </row>
    <row r="469" spans="1:7">
      <c r="A469" t="s">
        <v>34</v>
      </c>
      <c r="E469" s="16">
        <v>6</v>
      </c>
      <c r="F469">
        <v>50</v>
      </c>
      <c r="G469" s="2">
        <f t="shared" si="23"/>
        <v>300</v>
      </c>
    </row>
    <row r="470" spans="1:7" ht="13.5" thickBot="1">
      <c r="A470" s="22" t="s">
        <v>72</v>
      </c>
      <c r="B470" s="22"/>
      <c r="C470" s="22"/>
      <c r="D470" s="22"/>
      <c r="E470" s="24">
        <v>8</v>
      </c>
      <c r="F470" s="22">
        <v>450</v>
      </c>
      <c r="G470" s="22">
        <f t="shared" si="23"/>
        <v>3600</v>
      </c>
    </row>
    <row r="471" spans="1:7">
      <c r="A471" s="79" t="s">
        <v>35</v>
      </c>
      <c r="B471" s="71"/>
      <c r="C471" s="71"/>
      <c r="D471" s="71"/>
      <c r="E471" s="71"/>
      <c r="F471" s="71"/>
      <c r="G471" s="71">
        <f>SUM(G458:G461)+SUM(G463:G470)</f>
        <v>54880</v>
      </c>
    </row>
    <row r="472" spans="1:7" ht="13.5" thickBot="1">
      <c r="A472" s="23" t="s">
        <v>36</v>
      </c>
      <c r="B472" s="22"/>
      <c r="C472" s="22"/>
      <c r="D472" s="22"/>
      <c r="E472" s="22"/>
      <c r="F472" s="22"/>
      <c r="G472" s="82">
        <f>G471*0.3</f>
        <v>16464</v>
      </c>
    </row>
    <row r="473" spans="1:7" ht="15.75">
      <c r="A473" s="26" t="s">
        <v>22</v>
      </c>
      <c r="G473" s="29">
        <f>G471+G472</f>
        <v>71344</v>
      </c>
    </row>
    <row r="480" spans="1:7" ht="18">
      <c r="A480" s="73"/>
    </row>
    <row r="482" spans="1:7" ht="15.75">
      <c r="A482" s="66" t="s">
        <v>135</v>
      </c>
    </row>
    <row r="483" spans="1:7">
      <c r="A483" s="9"/>
      <c r="B483" s="9"/>
      <c r="C483" s="9"/>
      <c r="D483" s="9"/>
      <c r="E483" s="9"/>
      <c r="F483" s="9"/>
      <c r="G483" s="9"/>
    </row>
    <row r="484" spans="1:7">
      <c r="A484" s="33" t="s">
        <v>5</v>
      </c>
      <c r="B484" s="33"/>
      <c r="C484" s="33"/>
      <c r="D484" s="33"/>
      <c r="E484" s="41" t="s">
        <v>6</v>
      </c>
      <c r="F484" s="34" t="s">
        <v>37</v>
      </c>
      <c r="G484" s="43" t="s">
        <v>8</v>
      </c>
    </row>
    <row r="485" spans="1:7">
      <c r="A485" s="9"/>
      <c r="B485" s="9"/>
      <c r="C485" s="9"/>
      <c r="D485" s="9"/>
      <c r="E485" s="9"/>
      <c r="F485" s="15" t="s">
        <v>9</v>
      </c>
      <c r="G485" s="15" t="s">
        <v>9</v>
      </c>
    </row>
    <row r="486" spans="1:7" s="2" customFormat="1">
      <c r="A486" t="s">
        <v>154</v>
      </c>
      <c r="B486"/>
      <c r="C486"/>
      <c r="D486"/>
      <c r="E486" s="16">
        <v>1</v>
      </c>
      <c r="F486">
        <v>300</v>
      </c>
      <c r="G486" s="2">
        <f t="shared" ref="G486:G492" si="24">E486*F486</f>
        <v>300</v>
      </c>
    </row>
    <row r="487" spans="1:7">
      <c r="A487" t="s">
        <v>78</v>
      </c>
      <c r="E487" s="16">
        <v>1</v>
      </c>
      <c r="F487">
        <v>400</v>
      </c>
      <c r="G487" s="2">
        <f t="shared" si="24"/>
        <v>400</v>
      </c>
    </row>
    <row r="488" spans="1:7">
      <c r="A488" t="s">
        <v>79</v>
      </c>
      <c r="E488" s="16">
        <v>1</v>
      </c>
      <c r="F488">
        <v>200</v>
      </c>
      <c r="G488" s="2">
        <f t="shared" si="24"/>
        <v>200</v>
      </c>
    </row>
    <row r="489" spans="1:7">
      <c r="A489" t="s">
        <v>80</v>
      </c>
      <c r="E489" s="16">
        <v>1</v>
      </c>
      <c r="F489">
        <v>500</v>
      </c>
      <c r="G489" s="2">
        <f t="shared" si="24"/>
        <v>500</v>
      </c>
    </row>
    <row r="490" spans="1:7">
      <c r="A490" s="94" t="s">
        <v>293</v>
      </c>
      <c r="E490" s="16">
        <v>1</v>
      </c>
      <c r="F490">
        <v>100</v>
      </c>
      <c r="G490" s="68">
        <f t="shared" si="24"/>
        <v>100</v>
      </c>
    </row>
    <row r="491" spans="1:7">
      <c r="A491" t="s">
        <v>81</v>
      </c>
      <c r="E491" s="16">
        <v>2</v>
      </c>
      <c r="F491">
        <v>80</v>
      </c>
      <c r="G491" s="2">
        <f t="shared" si="24"/>
        <v>160</v>
      </c>
    </row>
    <row r="492" spans="1:7" ht="13.5" thickBot="1">
      <c r="A492" t="s">
        <v>82</v>
      </c>
      <c r="E492" s="16">
        <v>2</v>
      </c>
      <c r="F492">
        <v>30</v>
      </c>
      <c r="G492" s="2">
        <f t="shared" si="24"/>
        <v>60</v>
      </c>
    </row>
    <row r="493" spans="1:7">
      <c r="A493" s="79" t="s">
        <v>35</v>
      </c>
      <c r="B493" s="71"/>
      <c r="C493" s="71"/>
      <c r="D493" s="71"/>
      <c r="E493" s="71"/>
      <c r="F493" s="71"/>
      <c r="G493" s="71">
        <f>SUM(G486:G492)</f>
        <v>1720</v>
      </c>
    </row>
    <row r="494" spans="1:7" ht="13.5" thickBot="1">
      <c r="A494" s="23" t="s">
        <v>92</v>
      </c>
      <c r="B494" s="22"/>
      <c r="C494" s="22"/>
      <c r="D494" s="22"/>
      <c r="E494" s="22"/>
      <c r="F494" s="22"/>
      <c r="G494" s="82">
        <f>G493*0.2</f>
        <v>344</v>
      </c>
    </row>
    <row r="495" spans="1:7" ht="15.75">
      <c r="A495" s="26" t="s">
        <v>22</v>
      </c>
      <c r="G495" s="29">
        <f>G493+G494</f>
        <v>2064</v>
      </c>
    </row>
    <row r="503" spans="1:7" s="2" customFormat="1" ht="18">
      <c r="A503" s="73"/>
      <c r="B503"/>
      <c r="C503"/>
      <c r="D503"/>
      <c r="E503"/>
      <c r="F503"/>
      <c r="G503"/>
    </row>
    <row r="505" spans="1:7" ht="15.75">
      <c r="A505" s="66" t="s">
        <v>129</v>
      </c>
    </row>
    <row r="506" spans="1:7">
      <c r="A506" s="9"/>
      <c r="B506" s="9"/>
      <c r="C506" s="9"/>
      <c r="D506" s="9"/>
      <c r="E506" s="9"/>
      <c r="F506" s="9"/>
      <c r="G506" s="9"/>
    </row>
    <row r="507" spans="1:7">
      <c r="A507" s="33" t="s">
        <v>5</v>
      </c>
      <c r="B507" s="33"/>
      <c r="C507" s="33"/>
      <c r="D507" s="33"/>
      <c r="E507" s="41" t="s">
        <v>6</v>
      </c>
      <c r="F507" s="34" t="s">
        <v>37</v>
      </c>
      <c r="G507" s="43" t="s">
        <v>8</v>
      </c>
    </row>
    <row r="508" spans="1:7">
      <c r="A508" s="9"/>
      <c r="B508" s="9"/>
      <c r="C508" s="9"/>
      <c r="D508" s="9"/>
      <c r="E508" s="9"/>
      <c r="F508" s="15" t="s">
        <v>9</v>
      </c>
      <c r="G508" s="15" t="s">
        <v>9</v>
      </c>
    </row>
    <row r="509" spans="1:7">
      <c r="A509" t="s">
        <v>84</v>
      </c>
      <c r="E509" s="16">
        <v>1</v>
      </c>
      <c r="F509">
        <v>1000</v>
      </c>
      <c r="G509" s="2">
        <f t="shared" ref="G509:G517" si="25">E509*F509</f>
        <v>1000</v>
      </c>
    </row>
    <row r="510" spans="1:7">
      <c r="A510" t="s">
        <v>85</v>
      </c>
      <c r="E510" s="16">
        <v>1</v>
      </c>
      <c r="F510">
        <v>250</v>
      </c>
      <c r="G510" s="2">
        <f t="shared" si="25"/>
        <v>250</v>
      </c>
    </row>
    <row r="511" spans="1:7">
      <c r="A511" t="s">
        <v>86</v>
      </c>
      <c r="E511" s="16">
        <v>1</v>
      </c>
      <c r="F511">
        <v>250</v>
      </c>
      <c r="G511" s="2">
        <f t="shared" si="25"/>
        <v>250</v>
      </c>
    </row>
    <row r="512" spans="1:7">
      <c r="A512" t="s">
        <v>87</v>
      </c>
      <c r="E512" s="16">
        <v>1</v>
      </c>
      <c r="F512">
        <v>120</v>
      </c>
      <c r="G512" s="2">
        <f t="shared" si="25"/>
        <v>120</v>
      </c>
    </row>
    <row r="513" spans="1:7">
      <c r="A513" t="s">
        <v>158</v>
      </c>
      <c r="E513" s="16">
        <v>1</v>
      </c>
      <c r="F513">
        <v>2000</v>
      </c>
      <c r="G513" s="68">
        <f t="shared" si="25"/>
        <v>2000</v>
      </c>
    </row>
    <row r="514" spans="1:7">
      <c r="A514" t="s">
        <v>53</v>
      </c>
      <c r="E514" s="16">
        <v>1</v>
      </c>
      <c r="F514">
        <v>200</v>
      </c>
      <c r="G514" s="2">
        <f>F514*E514</f>
        <v>200</v>
      </c>
    </row>
    <row r="515" spans="1:7">
      <c r="A515" t="s">
        <v>88</v>
      </c>
      <c r="E515" s="16">
        <v>1</v>
      </c>
      <c r="F515">
        <v>200</v>
      </c>
      <c r="G515" s="2">
        <f>F515*E515</f>
        <v>200</v>
      </c>
    </row>
    <row r="516" spans="1:7">
      <c r="A516" s="94" t="s">
        <v>310</v>
      </c>
      <c r="E516" s="16">
        <v>1</v>
      </c>
      <c r="F516">
        <v>80</v>
      </c>
      <c r="G516" s="2">
        <f>F516*E516</f>
        <v>80</v>
      </c>
    </row>
    <row r="517" spans="1:7" ht="13.5" thickBot="1">
      <c r="A517" s="22" t="s">
        <v>34</v>
      </c>
      <c r="B517" s="22"/>
      <c r="C517" s="22"/>
      <c r="D517" s="22"/>
      <c r="E517" s="24">
        <v>2</v>
      </c>
      <c r="F517" s="22">
        <v>30</v>
      </c>
      <c r="G517" s="22">
        <f t="shared" si="25"/>
        <v>60</v>
      </c>
    </row>
    <row r="518" spans="1:7">
      <c r="A518" s="79" t="s">
        <v>35</v>
      </c>
      <c r="B518" s="71"/>
      <c r="C518" s="71"/>
      <c r="D518" s="71"/>
      <c r="E518" s="71"/>
      <c r="F518" s="71"/>
      <c r="G518" s="9">
        <f>SUM(G509:G517)</f>
        <v>4160</v>
      </c>
    </row>
    <row r="519" spans="1:7" ht="13.5" thickBot="1">
      <c r="A519" s="23" t="s">
        <v>92</v>
      </c>
      <c r="B519" s="22"/>
      <c r="C519" s="22"/>
      <c r="D519" s="22"/>
      <c r="E519" s="22"/>
      <c r="F519" s="22"/>
      <c r="G519" s="82">
        <f>G518*0.2</f>
        <v>832</v>
      </c>
    </row>
    <row r="520" spans="1:7" ht="15.75">
      <c r="A520" s="26" t="s">
        <v>22</v>
      </c>
      <c r="G520" s="29">
        <f>G518+G519</f>
        <v>4992</v>
      </c>
    </row>
    <row r="522" spans="1:7" ht="18">
      <c r="A522" s="73"/>
    </row>
    <row r="524" spans="1:7" ht="15.75">
      <c r="A524" s="66" t="s">
        <v>134</v>
      </c>
    </row>
    <row r="525" spans="1:7">
      <c r="A525" s="9"/>
      <c r="B525" s="9"/>
      <c r="C525" s="9"/>
      <c r="D525" s="9"/>
      <c r="E525" s="9"/>
      <c r="F525" s="9"/>
      <c r="G525" s="9"/>
    </row>
    <row r="526" spans="1:7">
      <c r="A526" s="33" t="s">
        <v>5</v>
      </c>
      <c r="B526" s="33"/>
      <c r="C526" s="33"/>
      <c r="D526" s="33"/>
      <c r="E526" s="33" t="s">
        <v>6</v>
      </c>
      <c r="F526" s="34" t="s">
        <v>37</v>
      </c>
      <c r="G526" s="43" t="s">
        <v>8</v>
      </c>
    </row>
    <row r="527" spans="1:7">
      <c r="A527" s="9"/>
      <c r="B527" s="9"/>
      <c r="C527" s="9"/>
      <c r="D527" s="9"/>
      <c r="E527" s="9"/>
      <c r="F527" s="15" t="s">
        <v>9</v>
      </c>
      <c r="G527" s="15" t="s">
        <v>9</v>
      </c>
    </row>
    <row r="528" spans="1:7">
      <c r="A528" t="s">
        <v>89</v>
      </c>
      <c r="E528" s="16">
        <v>1</v>
      </c>
      <c r="F528">
        <v>2000</v>
      </c>
      <c r="G528" s="2">
        <f t="shared" ref="G528:G533" si="26">E528*F528</f>
        <v>2000</v>
      </c>
    </row>
    <row r="529" spans="1:7">
      <c r="A529" t="s">
        <v>90</v>
      </c>
      <c r="E529" s="16">
        <v>1</v>
      </c>
      <c r="F529">
        <v>120</v>
      </c>
      <c r="G529" s="2">
        <f t="shared" si="26"/>
        <v>120</v>
      </c>
    </row>
    <row r="530" spans="1:7" s="2" customFormat="1">
      <c r="A530" t="s">
        <v>91</v>
      </c>
      <c r="B530"/>
      <c r="C530"/>
      <c r="D530"/>
      <c r="E530" s="16">
        <v>2</v>
      </c>
      <c r="F530">
        <v>200</v>
      </c>
      <c r="G530" s="2">
        <f t="shared" si="26"/>
        <v>400</v>
      </c>
    </row>
    <row r="531" spans="1:7">
      <c r="A531" t="s">
        <v>193</v>
      </c>
      <c r="E531" s="16">
        <v>1</v>
      </c>
      <c r="F531">
        <v>1000</v>
      </c>
      <c r="G531" s="2">
        <f t="shared" si="26"/>
        <v>1000</v>
      </c>
    </row>
    <row r="532" spans="1:7">
      <c r="A532" t="s">
        <v>194</v>
      </c>
      <c r="E532" s="16">
        <v>1</v>
      </c>
      <c r="F532">
        <v>1500</v>
      </c>
      <c r="G532" s="2">
        <f t="shared" si="26"/>
        <v>1500</v>
      </c>
    </row>
    <row r="533" spans="1:7" ht="13.5" thickBot="1">
      <c r="A533" s="22" t="s">
        <v>19</v>
      </c>
      <c r="B533" s="22"/>
      <c r="C533" s="22"/>
      <c r="D533" s="22"/>
      <c r="E533" s="24">
        <v>2</v>
      </c>
      <c r="F533" s="22">
        <v>20</v>
      </c>
      <c r="G533" s="22">
        <f t="shared" si="26"/>
        <v>40</v>
      </c>
    </row>
    <row r="534" spans="1:7">
      <c r="A534" s="79" t="s">
        <v>35</v>
      </c>
      <c r="B534" s="71"/>
      <c r="C534" s="71"/>
      <c r="D534" s="71"/>
      <c r="E534" s="71"/>
      <c r="F534" s="71"/>
      <c r="G534" s="71">
        <f>SUM(G528:G533)</f>
        <v>5060</v>
      </c>
    </row>
    <row r="535" spans="1:7" ht="13.5" thickBot="1">
      <c r="A535" s="23" t="s">
        <v>92</v>
      </c>
      <c r="B535" s="22"/>
      <c r="C535" s="22"/>
      <c r="D535" s="22"/>
      <c r="E535" s="22"/>
      <c r="F535" s="22"/>
      <c r="G535" s="75">
        <f>G534*0.2</f>
        <v>1012</v>
      </c>
    </row>
    <row r="536" spans="1:7" ht="15.75">
      <c r="A536" s="26" t="s">
        <v>22</v>
      </c>
      <c r="G536" s="26">
        <f>G534+G535</f>
        <v>6072</v>
      </c>
    </row>
    <row r="537" spans="1:7" ht="15.75">
      <c r="A537" s="26"/>
      <c r="G537" s="26"/>
    </row>
    <row r="538" spans="1:7" ht="15.75">
      <c r="A538" s="26"/>
      <c r="G538" s="26"/>
    </row>
    <row r="539" spans="1:7" ht="15.75">
      <c r="A539" s="26"/>
      <c r="G539" s="26"/>
    </row>
    <row r="540" spans="1:7" ht="18">
      <c r="A540" s="73"/>
      <c r="G540" s="26"/>
    </row>
    <row r="542" spans="1:7" ht="15.75">
      <c r="A542" s="66" t="s">
        <v>133</v>
      </c>
    </row>
    <row r="543" spans="1:7">
      <c r="A543" s="9"/>
      <c r="B543" s="9"/>
      <c r="C543" s="9"/>
      <c r="D543" s="9"/>
      <c r="E543" s="9"/>
      <c r="F543" s="9"/>
      <c r="G543" s="9"/>
    </row>
    <row r="544" spans="1:7">
      <c r="A544" s="33" t="s">
        <v>5</v>
      </c>
      <c r="B544" s="33"/>
      <c r="C544" s="33"/>
      <c r="D544" s="33"/>
      <c r="E544" s="41" t="s">
        <v>6</v>
      </c>
      <c r="F544" s="34" t="s">
        <v>37</v>
      </c>
      <c r="G544" s="43" t="s">
        <v>8</v>
      </c>
    </row>
    <row r="545" spans="1:7">
      <c r="A545" s="9"/>
      <c r="B545" s="9"/>
      <c r="C545" s="9"/>
      <c r="D545" s="9"/>
      <c r="E545" s="9"/>
      <c r="F545" s="15" t="s">
        <v>9</v>
      </c>
      <c r="G545" s="15" t="s">
        <v>9</v>
      </c>
    </row>
    <row r="546" spans="1:7">
      <c r="A546" t="s">
        <v>179</v>
      </c>
      <c r="E546" s="16">
        <v>1</v>
      </c>
      <c r="F546">
        <v>250</v>
      </c>
      <c r="G546" s="2">
        <f>E546*F546</f>
        <v>250</v>
      </c>
    </row>
    <row r="547" spans="1:7">
      <c r="A547" s="94" t="s">
        <v>297</v>
      </c>
      <c r="E547" s="16">
        <v>1</v>
      </c>
      <c r="F547">
        <v>150</v>
      </c>
      <c r="G547" s="2">
        <f>E547*F547</f>
        <v>150</v>
      </c>
    </row>
    <row r="548" spans="1:7">
      <c r="A548" t="s">
        <v>93</v>
      </c>
      <c r="E548" s="16">
        <v>1</v>
      </c>
      <c r="F548">
        <v>150</v>
      </c>
      <c r="G548" s="2">
        <f t="shared" ref="G548:G561" si="27">E548*F548</f>
        <v>150</v>
      </c>
    </row>
    <row r="549" spans="1:7">
      <c r="A549" t="s">
        <v>180</v>
      </c>
      <c r="E549" s="16">
        <v>4</v>
      </c>
      <c r="F549">
        <v>120</v>
      </c>
      <c r="G549" s="2">
        <f t="shared" si="27"/>
        <v>480</v>
      </c>
    </row>
    <row r="550" spans="1:7">
      <c r="A550" t="s">
        <v>195</v>
      </c>
      <c r="E550" s="16">
        <v>8</v>
      </c>
      <c r="F550">
        <v>80</v>
      </c>
      <c r="G550" s="68">
        <f t="shared" si="27"/>
        <v>640</v>
      </c>
    </row>
    <row r="551" spans="1:7">
      <c r="A551" t="s">
        <v>94</v>
      </c>
      <c r="E551" s="16">
        <v>25</v>
      </c>
      <c r="F551">
        <v>50</v>
      </c>
      <c r="G551" s="2">
        <f t="shared" si="27"/>
        <v>1250</v>
      </c>
    </row>
    <row r="552" spans="1:7">
      <c r="A552" t="s">
        <v>95</v>
      </c>
      <c r="E552" s="16">
        <v>6</v>
      </c>
      <c r="F552">
        <v>50</v>
      </c>
      <c r="G552" s="2">
        <f t="shared" si="27"/>
        <v>300</v>
      </c>
    </row>
    <row r="553" spans="1:7">
      <c r="A553" t="s">
        <v>96</v>
      </c>
      <c r="E553" s="16">
        <v>1</v>
      </c>
      <c r="F553">
        <v>300</v>
      </c>
      <c r="G553" s="2">
        <f t="shared" si="27"/>
        <v>300</v>
      </c>
    </row>
    <row r="554" spans="1:7">
      <c r="A554" t="s">
        <v>97</v>
      </c>
      <c r="E554" s="16">
        <v>1</v>
      </c>
      <c r="F554">
        <v>400</v>
      </c>
      <c r="G554" s="2">
        <f t="shared" si="27"/>
        <v>400</v>
      </c>
    </row>
    <row r="555" spans="1:7">
      <c r="A555" t="s">
        <v>98</v>
      </c>
      <c r="E555" s="16">
        <v>1</v>
      </c>
      <c r="F555">
        <v>500</v>
      </c>
      <c r="G555" s="2">
        <f t="shared" si="27"/>
        <v>500</v>
      </c>
    </row>
    <row r="556" spans="1:7">
      <c r="A556" s="94" t="s">
        <v>295</v>
      </c>
      <c r="E556" s="16">
        <v>1</v>
      </c>
      <c r="F556">
        <v>600</v>
      </c>
      <c r="G556" s="68">
        <f t="shared" si="27"/>
        <v>600</v>
      </c>
    </row>
    <row r="557" spans="1:7">
      <c r="A557" s="94" t="s">
        <v>296</v>
      </c>
      <c r="E557" s="16">
        <v>1</v>
      </c>
      <c r="F557">
        <v>1200</v>
      </c>
      <c r="G557" s="68">
        <f t="shared" si="27"/>
        <v>1200</v>
      </c>
    </row>
    <row r="558" spans="1:7">
      <c r="A558" t="s">
        <v>99</v>
      </c>
      <c r="E558" s="16">
        <v>1</v>
      </c>
      <c r="F558">
        <v>300</v>
      </c>
      <c r="G558" s="2">
        <f t="shared" si="27"/>
        <v>300</v>
      </c>
    </row>
    <row r="559" spans="1:7">
      <c r="A559" t="s">
        <v>196</v>
      </c>
      <c r="E559" s="16">
        <v>2</v>
      </c>
      <c r="F559">
        <v>40</v>
      </c>
      <c r="G559" s="68">
        <f t="shared" si="27"/>
        <v>80</v>
      </c>
    </row>
    <row r="560" spans="1:7">
      <c r="A560" t="s">
        <v>12</v>
      </c>
      <c r="E560" s="16">
        <v>2</v>
      </c>
      <c r="F560">
        <v>40</v>
      </c>
      <c r="G560" s="2">
        <f t="shared" si="27"/>
        <v>80</v>
      </c>
    </row>
    <row r="561" spans="1:7" s="2" customFormat="1" ht="13.5" thickBot="1">
      <c r="A561" s="22" t="s">
        <v>19</v>
      </c>
      <c r="B561" s="22"/>
      <c r="C561" s="22"/>
      <c r="D561" s="22"/>
      <c r="E561" s="24">
        <v>1</v>
      </c>
      <c r="F561" s="22">
        <v>20</v>
      </c>
      <c r="G561" s="22">
        <f t="shared" si="27"/>
        <v>20</v>
      </c>
    </row>
    <row r="562" spans="1:7">
      <c r="A562" s="79" t="s">
        <v>35</v>
      </c>
      <c r="B562" s="71"/>
      <c r="C562" s="71"/>
      <c r="D562" s="71"/>
      <c r="E562" s="71"/>
      <c r="F562" s="71"/>
      <c r="G562" s="71">
        <f>SUM(G546:G561)</f>
        <v>6700</v>
      </c>
    </row>
    <row r="563" spans="1:7" ht="13.5" thickBot="1">
      <c r="A563" s="23" t="s">
        <v>92</v>
      </c>
      <c r="B563" s="22"/>
      <c r="C563" s="22"/>
      <c r="D563" s="22"/>
      <c r="E563" s="22"/>
      <c r="F563" s="22"/>
      <c r="G563" s="82">
        <f>G562*0.2</f>
        <v>1340</v>
      </c>
    </row>
    <row r="564" spans="1:7" ht="15.75">
      <c r="A564" s="26" t="s">
        <v>22</v>
      </c>
      <c r="G564" s="29">
        <f>G562+G563</f>
        <v>8040</v>
      </c>
    </row>
    <row r="565" spans="1:7" ht="18" customHeight="1"/>
    <row r="569" spans="1:7" ht="18">
      <c r="A569" s="73"/>
    </row>
    <row r="571" spans="1:7" ht="13.5" customHeight="1">
      <c r="A571" s="66" t="s">
        <v>131</v>
      </c>
    </row>
    <row r="572" spans="1:7">
      <c r="A572" s="9"/>
      <c r="B572" s="9"/>
      <c r="C572" s="9"/>
      <c r="D572" s="9"/>
      <c r="E572" s="9"/>
      <c r="F572" s="9"/>
      <c r="G572" s="9"/>
    </row>
    <row r="573" spans="1:7">
      <c r="A573" s="33" t="s">
        <v>5</v>
      </c>
      <c r="B573" s="33"/>
      <c r="C573" s="33"/>
      <c r="D573" s="33"/>
      <c r="E573" s="41" t="s">
        <v>6</v>
      </c>
      <c r="F573" s="34" t="s">
        <v>37</v>
      </c>
      <c r="G573" s="43" t="s">
        <v>8</v>
      </c>
    </row>
    <row r="574" spans="1:7">
      <c r="A574" s="9"/>
      <c r="B574" s="9"/>
      <c r="C574" s="9"/>
      <c r="D574" s="9"/>
      <c r="E574" s="9"/>
      <c r="F574" s="15" t="s">
        <v>9</v>
      </c>
      <c r="G574" s="15" t="s">
        <v>9</v>
      </c>
    </row>
    <row r="575" spans="1:7">
      <c r="A575" t="s">
        <v>100</v>
      </c>
      <c r="E575" s="16">
        <v>1</v>
      </c>
      <c r="F575">
        <v>200</v>
      </c>
      <c r="G575" s="2">
        <f t="shared" ref="G575:G586" si="28">E575*F575</f>
        <v>200</v>
      </c>
    </row>
    <row r="576" spans="1:7">
      <c r="A576" t="s">
        <v>101</v>
      </c>
      <c r="E576" s="16">
        <v>1</v>
      </c>
      <c r="F576">
        <v>250</v>
      </c>
      <c r="G576" s="2">
        <f t="shared" si="28"/>
        <v>250</v>
      </c>
    </row>
    <row r="577" spans="1:7">
      <c r="A577" t="s">
        <v>102</v>
      </c>
      <c r="E577" s="16">
        <v>1</v>
      </c>
      <c r="F577">
        <v>1000</v>
      </c>
      <c r="G577" s="2">
        <f t="shared" si="28"/>
        <v>1000</v>
      </c>
    </row>
    <row r="578" spans="1:7">
      <c r="A578" t="s">
        <v>103</v>
      </c>
      <c r="E578" s="16">
        <v>1</v>
      </c>
      <c r="F578">
        <v>120</v>
      </c>
      <c r="G578" s="2">
        <f t="shared" si="28"/>
        <v>120</v>
      </c>
    </row>
    <row r="579" spans="1:7">
      <c r="A579" t="s">
        <v>104</v>
      </c>
      <c r="E579" s="16">
        <v>1</v>
      </c>
      <c r="F579">
        <v>750</v>
      </c>
      <c r="G579" s="2">
        <f t="shared" si="28"/>
        <v>750</v>
      </c>
    </row>
    <row r="580" spans="1:7" s="2" customFormat="1">
      <c r="A580" t="s">
        <v>105</v>
      </c>
      <c r="B580"/>
      <c r="C580"/>
      <c r="D580"/>
      <c r="E580" s="16">
        <v>1</v>
      </c>
      <c r="F580">
        <v>120</v>
      </c>
      <c r="G580" s="2">
        <f t="shared" si="28"/>
        <v>120</v>
      </c>
    </row>
    <row r="581" spans="1:7">
      <c r="A581" t="s">
        <v>106</v>
      </c>
      <c r="E581" s="16">
        <v>1</v>
      </c>
      <c r="F581">
        <v>120</v>
      </c>
      <c r="G581" s="2">
        <f t="shared" si="28"/>
        <v>120</v>
      </c>
    </row>
    <row r="582" spans="1:7">
      <c r="A582" t="s">
        <v>107</v>
      </c>
      <c r="E582" s="16">
        <v>5</v>
      </c>
      <c r="F582">
        <v>50</v>
      </c>
      <c r="G582" s="2">
        <f t="shared" si="28"/>
        <v>250</v>
      </c>
    </row>
    <row r="583" spans="1:7" ht="14.25" customHeight="1">
      <c r="A583" t="s">
        <v>108</v>
      </c>
      <c r="E583" s="16">
        <v>1</v>
      </c>
      <c r="F583">
        <v>200</v>
      </c>
      <c r="G583" s="2">
        <f t="shared" si="28"/>
        <v>200</v>
      </c>
    </row>
    <row r="584" spans="1:7" ht="14.25" customHeight="1">
      <c r="A584" t="s">
        <v>109</v>
      </c>
      <c r="E584" s="16">
        <v>1</v>
      </c>
      <c r="F584">
        <v>1750</v>
      </c>
      <c r="G584" s="2">
        <f t="shared" si="28"/>
        <v>1750</v>
      </c>
    </row>
    <row r="585" spans="1:7" ht="14.25" customHeight="1">
      <c r="A585" t="s">
        <v>197</v>
      </c>
      <c r="E585" s="16">
        <v>1</v>
      </c>
      <c r="F585">
        <v>200</v>
      </c>
      <c r="G585" s="68">
        <f t="shared" si="28"/>
        <v>200</v>
      </c>
    </row>
    <row r="586" spans="1:7" ht="14.25" customHeight="1">
      <c r="A586" t="s">
        <v>19</v>
      </c>
      <c r="E586" s="16">
        <v>4</v>
      </c>
      <c r="F586">
        <v>20</v>
      </c>
      <c r="G586" s="2">
        <f t="shared" si="28"/>
        <v>80</v>
      </c>
    </row>
    <row r="587" spans="1:7" ht="14.25" customHeight="1">
      <c r="A587" s="78" t="s">
        <v>110</v>
      </c>
      <c r="E587" s="16"/>
      <c r="G587" s="2"/>
    </row>
    <row r="588" spans="1:7" ht="14.25" customHeight="1">
      <c r="A588" t="s">
        <v>111</v>
      </c>
      <c r="E588" s="16">
        <v>1</v>
      </c>
      <c r="F588">
        <v>750</v>
      </c>
      <c r="G588" s="2">
        <f>E588*F588</f>
        <v>750</v>
      </c>
    </row>
    <row r="589" spans="1:7" s="47" customFormat="1" ht="18">
      <c r="A589" t="s">
        <v>112</v>
      </c>
      <c r="B589"/>
      <c r="C589"/>
      <c r="D589"/>
      <c r="E589" s="16">
        <v>1</v>
      </c>
      <c r="F589">
        <v>500</v>
      </c>
      <c r="G589" s="2">
        <f>E589*F589</f>
        <v>500</v>
      </c>
    </row>
    <row r="590" spans="1:7" ht="13.5" thickBot="1">
      <c r="A590" s="22" t="s">
        <v>113</v>
      </c>
      <c r="B590" s="22"/>
      <c r="C590" s="22"/>
      <c r="D590" s="22"/>
      <c r="E590" s="24">
        <v>1</v>
      </c>
      <c r="F590" s="22">
        <v>500</v>
      </c>
      <c r="G590" s="22">
        <f>E590*F590</f>
        <v>500</v>
      </c>
    </row>
    <row r="591" spans="1:7">
      <c r="A591" s="79" t="s">
        <v>35</v>
      </c>
      <c r="B591" s="71"/>
      <c r="C591" s="71"/>
      <c r="D591" s="71"/>
      <c r="E591" s="80"/>
      <c r="F591" s="71"/>
      <c r="G591" s="9">
        <f>SUM(G575:G586)+SUM(G588:G590)</f>
        <v>6790</v>
      </c>
    </row>
    <row r="592" spans="1:7" ht="13.5" thickBot="1">
      <c r="A592" s="23" t="s">
        <v>83</v>
      </c>
      <c r="B592" s="22"/>
      <c r="C592" s="22"/>
      <c r="D592" s="22"/>
      <c r="E592" s="24"/>
      <c r="F592" s="22"/>
      <c r="G592" s="83">
        <f>G591*0.25</f>
        <v>1697.5</v>
      </c>
    </row>
    <row r="593" spans="1:7" ht="15.75">
      <c r="A593" s="26" t="s">
        <v>22</v>
      </c>
      <c r="E593" s="16"/>
      <c r="G593" s="29">
        <f>G591+G592</f>
        <v>8487.5</v>
      </c>
    </row>
    <row r="595" spans="1:7" s="2" customFormat="1">
      <c r="A595"/>
      <c r="B595"/>
      <c r="C595"/>
      <c r="D595"/>
      <c r="E595"/>
      <c r="F595"/>
      <c r="G595"/>
    </row>
    <row r="597" spans="1:7" ht="18">
      <c r="A597" s="73"/>
    </row>
    <row r="599" spans="1:7" ht="15.75">
      <c r="A599" s="66" t="s">
        <v>114</v>
      </c>
    </row>
    <row r="600" spans="1:7">
      <c r="A600" s="85" t="s">
        <v>181</v>
      </c>
      <c r="B600" s="9"/>
      <c r="C600" s="9"/>
      <c r="D600" s="9"/>
      <c r="E600" s="9"/>
      <c r="F600" s="9"/>
      <c r="G600" s="9"/>
    </row>
    <row r="601" spans="1:7">
      <c r="A601" s="33" t="s">
        <v>5</v>
      </c>
      <c r="B601" s="33"/>
      <c r="C601" s="33"/>
      <c r="D601" s="33"/>
      <c r="E601" s="41" t="s">
        <v>6</v>
      </c>
      <c r="F601" s="34" t="s">
        <v>37</v>
      </c>
      <c r="G601" s="43" t="s">
        <v>8</v>
      </c>
    </row>
    <row r="602" spans="1:7">
      <c r="A602" s="9"/>
      <c r="B602" s="9"/>
      <c r="C602" s="9"/>
      <c r="D602" s="9"/>
      <c r="E602" s="9"/>
      <c r="F602" s="15" t="s">
        <v>9</v>
      </c>
      <c r="G602" s="15" t="s">
        <v>9</v>
      </c>
    </row>
    <row r="603" spans="1:7">
      <c r="A603" t="s">
        <v>115</v>
      </c>
      <c r="E603" s="16">
        <v>1</v>
      </c>
      <c r="F603">
        <v>120</v>
      </c>
      <c r="G603" s="2">
        <f t="shared" ref="G603:G609" si="29">E603*F603</f>
        <v>120</v>
      </c>
    </row>
    <row r="604" spans="1:7">
      <c r="A604" t="s">
        <v>116</v>
      </c>
      <c r="E604" s="16">
        <v>6</v>
      </c>
      <c r="F604">
        <v>50</v>
      </c>
      <c r="G604" s="2">
        <f t="shared" si="29"/>
        <v>300</v>
      </c>
    </row>
    <row r="605" spans="1:7">
      <c r="A605" t="s">
        <v>117</v>
      </c>
      <c r="E605" s="16">
        <v>1</v>
      </c>
      <c r="F605">
        <v>750</v>
      </c>
      <c r="G605" s="2">
        <f t="shared" si="29"/>
        <v>750</v>
      </c>
    </row>
    <row r="606" spans="1:7">
      <c r="A606" t="s">
        <v>118</v>
      </c>
      <c r="E606" s="16">
        <v>1</v>
      </c>
      <c r="F606">
        <v>350</v>
      </c>
      <c r="G606" s="2">
        <f t="shared" si="29"/>
        <v>350</v>
      </c>
    </row>
    <row r="607" spans="1:7">
      <c r="A607" t="s">
        <v>119</v>
      </c>
      <c r="E607" s="16">
        <v>1</v>
      </c>
      <c r="F607">
        <v>4000</v>
      </c>
      <c r="G607" s="2">
        <f t="shared" si="29"/>
        <v>4000</v>
      </c>
    </row>
    <row r="608" spans="1:7">
      <c r="A608" t="s">
        <v>120</v>
      </c>
      <c r="E608" s="16">
        <v>1</v>
      </c>
      <c r="F608">
        <v>500</v>
      </c>
      <c r="G608" s="2">
        <f t="shared" si="29"/>
        <v>500</v>
      </c>
    </row>
    <row r="609" spans="1:7" ht="13.5" thickBot="1">
      <c r="A609" s="22" t="s">
        <v>121</v>
      </c>
      <c r="B609" s="22"/>
      <c r="C609" s="22"/>
      <c r="D609" s="22"/>
      <c r="E609" s="24">
        <v>1</v>
      </c>
      <c r="F609" s="22">
        <v>2500</v>
      </c>
      <c r="G609" s="22">
        <f t="shared" si="29"/>
        <v>2500</v>
      </c>
    </row>
    <row r="610" spans="1:7">
      <c r="A610" s="79" t="s">
        <v>35</v>
      </c>
      <c r="B610" s="71"/>
      <c r="C610" s="71"/>
      <c r="D610" s="71"/>
      <c r="E610" s="71"/>
      <c r="F610" s="71"/>
      <c r="G610" s="9">
        <f>SUM(G603:G609)</f>
        <v>8520</v>
      </c>
    </row>
    <row r="611" spans="1:7" ht="13.5" thickBot="1">
      <c r="A611" s="23" t="s">
        <v>92</v>
      </c>
      <c r="B611" s="22"/>
      <c r="C611" s="22"/>
      <c r="D611" s="22"/>
      <c r="E611" s="22"/>
      <c r="F611" s="22"/>
      <c r="G611" s="75">
        <f>G610*0.2</f>
        <v>1704</v>
      </c>
    </row>
    <row r="612" spans="1:7" ht="15.75">
      <c r="A612" s="26" t="s">
        <v>22</v>
      </c>
      <c r="F612" s="67"/>
      <c r="G612" s="29">
        <f>G610+G611</f>
        <v>10224</v>
      </c>
    </row>
    <row r="613" spans="1:7" ht="15.75">
      <c r="A613" s="45"/>
      <c r="G613" s="46"/>
    </row>
    <row r="614" spans="1:7" ht="15.75">
      <c r="A614" s="69"/>
      <c r="G614" s="46"/>
    </row>
    <row r="615" spans="1:7" ht="15.75">
      <c r="A615" s="45"/>
      <c r="G615" s="46"/>
    </row>
    <row r="616" spans="1:7" ht="18">
      <c r="A616" s="73"/>
      <c r="G616" s="46"/>
    </row>
    <row r="617" spans="1:7" ht="15.75">
      <c r="A617" s="45"/>
      <c r="G617" s="46"/>
    </row>
    <row r="618" spans="1:7" ht="18">
      <c r="A618" s="98"/>
      <c r="B618" s="59"/>
      <c r="C618" s="59"/>
      <c r="D618" s="59"/>
      <c r="E618" s="59"/>
      <c r="F618" s="59"/>
      <c r="G618" s="59"/>
    </row>
    <row r="619" spans="1:7">
      <c r="A619" s="99"/>
      <c r="B619" s="2"/>
      <c r="C619" s="2"/>
      <c r="D619" s="2"/>
      <c r="E619" s="2"/>
      <c r="F619" s="2"/>
      <c r="G619" s="2"/>
    </row>
    <row r="620" spans="1:7">
      <c r="A620" s="100"/>
      <c r="B620" s="100"/>
      <c r="C620" s="100"/>
      <c r="D620" s="100"/>
      <c r="E620" s="101"/>
      <c r="F620" s="43"/>
      <c r="G620" s="43"/>
    </row>
    <row r="621" spans="1:7">
      <c r="A621" s="2"/>
      <c r="B621" s="2"/>
      <c r="C621" s="2"/>
      <c r="D621" s="2"/>
      <c r="E621" s="2"/>
      <c r="F621" s="43"/>
      <c r="G621" s="43"/>
    </row>
    <row r="622" spans="1:7">
      <c r="A622" s="2"/>
      <c r="B622" s="2"/>
      <c r="C622" s="2"/>
      <c r="D622" s="2"/>
      <c r="E622" s="1"/>
      <c r="F622" s="2"/>
      <c r="G622" s="2"/>
    </row>
    <row r="623" spans="1:7">
      <c r="A623" s="2"/>
      <c r="B623" s="2"/>
      <c r="C623" s="2"/>
      <c r="D623" s="2"/>
      <c r="E623" s="1"/>
      <c r="F623" s="2"/>
      <c r="G623" s="2"/>
    </row>
    <row r="624" spans="1:7">
      <c r="A624" s="2"/>
      <c r="B624" s="2"/>
      <c r="C624" s="2"/>
      <c r="D624" s="2"/>
      <c r="E624" s="1"/>
      <c r="F624" s="2"/>
      <c r="G624" s="2"/>
    </row>
    <row r="625" spans="1:7">
      <c r="A625" s="102"/>
      <c r="B625" s="2"/>
      <c r="C625" s="2"/>
      <c r="D625" s="2"/>
      <c r="E625" s="1"/>
      <c r="F625" s="2"/>
      <c r="G625" s="2"/>
    </row>
    <row r="626" spans="1:7">
      <c r="A626" s="100"/>
      <c r="B626" s="2"/>
      <c r="C626" s="2"/>
      <c r="D626" s="2"/>
      <c r="E626" s="1"/>
      <c r="F626" s="2"/>
      <c r="G626" s="103"/>
    </row>
    <row r="627" spans="1:7" ht="15.75">
      <c r="A627" s="44"/>
      <c r="B627" s="2"/>
      <c r="C627" s="2"/>
      <c r="D627" s="2"/>
      <c r="E627" s="1"/>
      <c r="F627" s="2"/>
      <c r="G627" s="104"/>
    </row>
    <row r="633" spans="1:7" ht="15">
      <c r="A633" s="86"/>
      <c r="G633" s="61"/>
    </row>
    <row r="634" spans="1:7" ht="15">
      <c r="A634" s="61"/>
      <c r="F634" s="49"/>
      <c r="G634" s="51"/>
    </row>
    <row r="635" spans="1:7" ht="15">
      <c r="G635" s="51"/>
    </row>
  </sheetData>
  <mergeCells count="1">
    <mergeCell ref="A14:G14"/>
  </mergeCells>
  <phoneticPr fontId="0" type="noConversion"/>
  <printOptions horizontalCentered="1"/>
  <pageMargins left="1" right="1" top="2" bottom="1" header="0.5" footer="0.5"/>
  <pageSetup paperSize="9" scale="90" orientation="portrait" r:id="rId1"/>
  <headerFooter alignWithMargins="0">
    <oddHeader>&amp;L&amp;"Arial,Bold"&amp;9Area Statement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Hosmac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Hussain</cp:lastModifiedBy>
  <cp:lastPrinted>2003-08-02T10:15:48Z</cp:lastPrinted>
  <dcterms:created xsi:type="dcterms:W3CDTF">2002-04-18T03:38:51Z</dcterms:created>
  <dcterms:modified xsi:type="dcterms:W3CDTF">2014-04-15T12:35:42Z</dcterms:modified>
</cp:coreProperties>
</file>