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Hussain\uploadof4publications\"/>
    </mc:Choice>
  </mc:AlternateContent>
  <bookViews>
    <workbookView xWindow="0" yWindow="0" windowWidth="24120" windowHeight="13620"/>
  </bookViews>
  <sheets>
    <sheet name="Area Program" sheetId="1" r:id="rId1"/>
    <sheet name="Staff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3" i="1" l="1"/>
  <c r="I224" i="1"/>
  <c r="I225" i="1"/>
  <c r="I226" i="1"/>
  <c r="I227" i="1"/>
  <c r="I228" i="1"/>
  <c r="I229" i="1"/>
  <c r="I230" i="1"/>
  <c r="I231" i="1"/>
  <c r="I232" i="1"/>
  <c r="I233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44" i="1"/>
  <c r="I180" i="1"/>
  <c r="I190" i="1"/>
  <c r="I192" i="1"/>
  <c r="I176" i="1"/>
  <c r="I177" i="1"/>
  <c r="I178" i="1"/>
  <c r="I179" i="1"/>
  <c r="I181" i="1"/>
  <c r="I182" i="1"/>
  <c r="I183" i="1"/>
  <c r="I184" i="1"/>
  <c r="I186" i="1"/>
  <c r="I187" i="1"/>
  <c r="I188" i="1"/>
  <c r="I191" i="1"/>
  <c r="I193" i="1"/>
  <c r="I194" i="1"/>
  <c r="I195" i="1"/>
  <c r="I418" i="1"/>
  <c r="I419" i="1"/>
  <c r="I420" i="1"/>
  <c r="I368" i="1"/>
  <c r="I367" i="1"/>
  <c r="I365" i="1"/>
  <c r="I366" i="1"/>
  <c r="I370" i="1"/>
  <c r="I371" i="1"/>
  <c r="I372" i="1"/>
  <c r="I373" i="1"/>
  <c r="I374" i="1"/>
  <c r="I375" i="1"/>
  <c r="I376" i="1"/>
  <c r="I377" i="1"/>
  <c r="I378" i="1"/>
  <c r="I379" i="1"/>
  <c r="I380" i="1"/>
  <c r="I4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38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0" i="1"/>
  <c r="I111" i="1"/>
  <c r="I112" i="1"/>
  <c r="I113" i="1"/>
  <c r="I114" i="1"/>
  <c r="I115" i="1"/>
  <c r="I39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2" i="1"/>
  <c r="I143" i="1"/>
  <c r="I144" i="1"/>
  <c r="I40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41" i="1"/>
  <c r="I196" i="1"/>
  <c r="I197" i="1"/>
  <c r="I42" i="1"/>
  <c r="I205" i="1"/>
  <c r="I206" i="1"/>
  <c r="I207" i="1"/>
  <c r="I208" i="1"/>
  <c r="I209" i="1"/>
  <c r="I210" i="1"/>
  <c r="I211" i="1"/>
  <c r="I212" i="1"/>
  <c r="I213" i="1"/>
  <c r="I214" i="1"/>
  <c r="I43" i="1"/>
  <c r="I260" i="1"/>
  <c r="I261" i="1"/>
  <c r="I262" i="1"/>
  <c r="I263" i="1"/>
  <c r="I264" i="1"/>
  <c r="I265" i="1"/>
  <c r="I266" i="1"/>
  <c r="I267" i="1"/>
  <c r="I268" i="1"/>
  <c r="I269" i="1"/>
  <c r="I270" i="1"/>
  <c r="I45" i="1"/>
  <c r="I286" i="1"/>
  <c r="I287" i="1"/>
  <c r="I288" i="1"/>
  <c r="I289" i="1"/>
  <c r="I290" i="1"/>
  <c r="I291" i="1"/>
  <c r="I292" i="1"/>
  <c r="I294" i="1"/>
  <c r="I295" i="1"/>
  <c r="I296" i="1"/>
  <c r="I297" i="1"/>
  <c r="I298" i="1"/>
  <c r="I299" i="1"/>
  <c r="I300" i="1"/>
  <c r="I46" i="1"/>
  <c r="I317" i="1"/>
  <c r="I318" i="1"/>
  <c r="I319" i="1"/>
  <c r="I321" i="1"/>
  <c r="I322" i="1"/>
  <c r="I323" i="1"/>
  <c r="I324" i="1"/>
  <c r="I325" i="1"/>
  <c r="I326" i="1"/>
  <c r="I327" i="1"/>
  <c r="I328" i="1"/>
  <c r="I329" i="1"/>
  <c r="I47" i="1"/>
  <c r="I336" i="1"/>
  <c r="I337" i="1"/>
  <c r="I338" i="1"/>
  <c r="I339" i="1"/>
  <c r="I340" i="1"/>
  <c r="I341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48" i="1"/>
  <c r="I393" i="1"/>
  <c r="I394" i="1"/>
  <c r="I395" i="1"/>
  <c r="I396" i="1"/>
  <c r="I397" i="1"/>
  <c r="I398" i="1"/>
  <c r="I399" i="1"/>
  <c r="I400" i="1"/>
  <c r="I401" i="1"/>
  <c r="I402" i="1"/>
  <c r="I50" i="1"/>
  <c r="I416" i="1"/>
  <c r="I417" i="1"/>
  <c r="I421" i="1"/>
  <c r="I422" i="1"/>
  <c r="I423" i="1"/>
  <c r="I424" i="1"/>
  <c r="I425" i="1"/>
  <c r="I426" i="1"/>
  <c r="I427" i="1"/>
  <c r="I428" i="1"/>
  <c r="I429" i="1"/>
  <c r="I430" i="1"/>
  <c r="I431" i="1"/>
  <c r="I51" i="1"/>
  <c r="I439" i="1"/>
  <c r="I440" i="1"/>
  <c r="I441" i="1"/>
  <c r="I442" i="1"/>
  <c r="I443" i="1"/>
  <c r="I444" i="1"/>
  <c r="I445" i="1"/>
  <c r="I446" i="1"/>
  <c r="I447" i="1"/>
  <c r="I52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53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9" i="1"/>
  <c r="I500" i="1"/>
  <c r="I501" i="1"/>
  <c r="I502" i="1"/>
  <c r="I503" i="1"/>
  <c r="I504" i="1"/>
  <c r="I54" i="1"/>
  <c r="I514" i="1"/>
  <c r="I515" i="1"/>
  <c r="I516" i="1"/>
  <c r="I517" i="1"/>
  <c r="I518" i="1"/>
  <c r="I519" i="1"/>
  <c r="I520" i="1"/>
  <c r="I521" i="1"/>
  <c r="I522" i="1"/>
  <c r="I523" i="1"/>
  <c r="I55" i="1"/>
  <c r="I56" i="1"/>
  <c r="I57" i="1"/>
  <c r="I58" i="1"/>
  <c r="B26" i="2"/>
  <c r="B25" i="2"/>
  <c r="B22" i="2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I24" i="1"/>
  <c r="I25" i="1"/>
  <c r="I26" i="1"/>
  <c r="I23" i="1"/>
  <c r="I20" i="1"/>
  <c r="I16" i="1"/>
  <c r="I17" i="1"/>
  <c r="I18" i="1"/>
  <c r="I19" i="1"/>
  <c r="I21" i="1"/>
  <c r="I22" i="1"/>
  <c r="I27" i="1"/>
  <c r="I166" i="1"/>
  <c r="I30" i="1"/>
</calcChain>
</file>

<file path=xl/sharedStrings.xml><?xml version="1.0" encoding="utf-8"?>
<sst xmlns="http://schemas.openxmlformats.org/spreadsheetml/2006/main" count="570" uniqueCount="348">
  <si>
    <t>Beds</t>
  </si>
  <si>
    <t>Units</t>
  </si>
  <si>
    <t>Beds / Unit</t>
  </si>
  <si>
    <t>No. of Beds</t>
  </si>
  <si>
    <t>Semi-Private Rooms</t>
  </si>
  <si>
    <t>Description</t>
  </si>
  <si>
    <t>Quantity</t>
  </si>
  <si>
    <t>Area/Room</t>
  </si>
  <si>
    <t>Total Area</t>
  </si>
  <si>
    <t>(Sq. Ft.)</t>
  </si>
  <si>
    <t>Wheelchair / Stretcher Alcove</t>
  </si>
  <si>
    <t>Public Toilets</t>
  </si>
  <si>
    <t>Staff Toilets</t>
  </si>
  <si>
    <t>Reception &amp; Front Office Staff Work Area</t>
  </si>
  <si>
    <t>Admitting / Discharge Cubicles</t>
  </si>
  <si>
    <t>Billing Section</t>
  </si>
  <si>
    <t xml:space="preserve">Gift Shop cum Florist </t>
  </si>
  <si>
    <t>Telephone Booths</t>
  </si>
  <si>
    <t>Prayer Room</t>
  </si>
  <si>
    <t>Housekeeping Closet</t>
  </si>
  <si>
    <t>Sub Total</t>
  </si>
  <si>
    <t>(Add : Circulation @ 20%)</t>
  </si>
  <si>
    <t>Total</t>
  </si>
  <si>
    <t>(sq. ft.)</t>
  </si>
  <si>
    <t>Triage</t>
  </si>
  <si>
    <t>Public Waiting</t>
  </si>
  <si>
    <t>Emergency Procedure Room cum Plaster Room</t>
  </si>
  <si>
    <t>Scrub Stations</t>
  </si>
  <si>
    <t>Support</t>
  </si>
  <si>
    <t>Central Nurse Station</t>
  </si>
  <si>
    <t>Clean Utility</t>
  </si>
  <si>
    <t>Dirty Utility</t>
  </si>
  <si>
    <t>Mobile X-ray Alcove</t>
  </si>
  <si>
    <t>Doctors Duty Room with Toilet</t>
  </si>
  <si>
    <t>Staff Toilet</t>
  </si>
  <si>
    <t>Sub-Total</t>
  </si>
  <si>
    <t>Add : Circulation @ 30%</t>
  </si>
  <si>
    <t>Area / Room</t>
  </si>
  <si>
    <t>Dental Clinic</t>
  </si>
  <si>
    <t>Minor Treatment Room</t>
  </si>
  <si>
    <t>Sample Collection / Injection with Toilet</t>
  </si>
  <si>
    <t>Sub-Waiting Areas</t>
  </si>
  <si>
    <t>Central Waiting Space</t>
  </si>
  <si>
    <t>Nurse Station</t>
  </si>
  <si>
    <t xml:space="preserve">Staff Toilets </t>
  </si>
  <si>
    <t>Wheelchair Alcove</t>
  </si>
  <si>
    <t>Diagnostics</t>
  </si>
  <si>
    <t>Cardio-Pulmonary Lab (Echo, Stress &amp; PFT)</t>
  </si>
  <si>
    <t>Patient Changing Room and Toilet</t>
  </si>
  <si>
    <t>Office (Radiologist, Sonologist)</t>
  </si>
  <si>
    <t>Reporting Office</t>
  </si>
  <si>
    <t>Common Dark Room</t>
  </si>
  <si>
    <t>Store</t>
  </si>
  <si>
    <t>Soiled Utility</t>
  </si>
  <si>
    <t>Pantry</t>
  </si>
  <si>
    <t>General OT's</t>
  </si>
  <si>
    <t>Scrub Areas</t>
  </si>
  <si>
    <t>General Equipment Storage Room</t>
  </si>
  <si>
    <t>OT Nursing Station</t>
  </si>
  <si>
    <t>Stretcher Alcove</t>
  </si>
  <si>
    <t>Nurse's Locker &amp; Toilet</t>
  </si>
  <si>
    <t>Class IV Locker &amp; Toilet</t>
  </si>
  <si>
    <t>Consultation / Quiet Room</t>
  </si>
  <si>
    <t>Area /Room</t>
  </si>
  <si>
    <t>Delivery Room / Toilet / Scrub</t>
  </si>
  <si>
    <t>Stand-By Labor Room with Toilet</t>
  </si>
  <si>
    <t>Scrub Area</t>
  </si>
  <si>
    <t>Stretcher / Wheelchair Alcove</t>
  </si>
  <si>
    <t>Well-Baby Nursery</t>
  </si>
  <si>
    <t>Scrub / Gown Area</t>
  </si>
  <si>
    <t>Nurse Station with Medicine Preparation</t>
  </si>
  <si>
    <t>Family Waiting with Toilet</t>
  </si>
  <si>
    <t xml:space="preserve">Patient Toilets </t>
  </si>
  <si>
    <t>Equipment Storage</t>
  </si>
  <si>
    <t>Nurse Station ( with monitoring )</t>
  </si>
  <si>
    <t>Semi-Private Rooms ( 2 Beds each )</t>
  </si>
  <si>
    <t>Nurse Stations</t>
  </si>
  <si>
    <t>Inspection, Wrap and Pack Area</t>
  </si>
  <si>
    <t>Sterilization Area</t>
  </si>
  <si>
    <t xml:space="preserve">Storage and Dispensing Area </t>
  </si>
  <si>
    <t>Staff Change Room</t>
  </si>
  <si>
    <t xml:space="preserve">Staff Toilet </t>
  </si>
  <si>
    <t>Add : Circulation @ 25%</t>
  </si>
  <si>
    <t>Microbiology</t>
  </si>
  <si>
    <t>Histopathology</t>
  </si>
  <si>
    <t>Pathologist's Office</t>
  </si>
  <si>
    <t>Reporting Room</t>
  </si>
  <si>
    <t>Kitchen including Kitchen Stores</t>
  </si>
  <si>
    <t>Dietitian's Office</t>
  </si>
  <si>
    <t>Serving and Handwash Area</t>
  </si>
  <si>
    <t>Add : Circulation @ 20%</t>
  </si>
  <si>
    <t>Chief of Nursing</t>
  </si>
  <si>
    <t>Secretaries / Other Staff</t>
  </si>
  <si>
    <t>Telephone Operator</t>
  </si>
  <si>
    <t>EDP / Copier etc.</t>
  </si>
  <si>
    <t>Files / Storage</t>
  </si>
  <si>
    <t>Visitor Waiting</t>
  </si>
  <si>
    <t>Loading / Unloading Dock</t>
  </si>
  <si>
    <t>Breakdown / Sorting Area</t>
  </si>
  <si>
    <t xml:space="preserve">Bulk Storage </t>
  </si>
  <si>
    <t>Dispatch / Receiving Office</t>
  </si>
  <si>
    <t>Hospital Supply Pharmacy</t>
  </si>
  <si>
    <t>Materials Manager's Office</t>
  </si>
  <si>
    <t>Executive Housekeeper's Office</t>
  </si>
  <si>
    <t>Clerical Staff</t>
  </si>
  <si>
    <t>Soiled Linen</t>
  </si>
  <si>
    <t>Laundry</t>
  </si>
  <si>
    <t>Lockers</t>
  </si>
  <si>
    <t>Nurses Lockers / Toilets</t>
  </si>
  <si>
    <t>Class IV Female Staff Lockers / Toilets</t>
  </si>
  <si>
    <t>Class IV Male Staff Lockers Toilets</t>
  </si>
  <si>
    <t>Electrical, HVAC, Maintenance &amp; Biomedical Engineering</t>
  </si>
  <si>
    <t>Manager's Office</t>
  </si>
  <si>
    <t>Engineers / Clerical Staff</t>
  </si>
  <si>
    <t>General Maintenance Workshop</t>
  </si>
  <si>
    <t>Bio-Medical Engineering Workroom</t>
  </si>
  <si>
    <t>Boilers &amp; Mechanical Equipment</t>
  </si>
  <si>
    <t>Medical Gas Manifold Room</t>
  </si>
  <si>
    <t>Electrical Panels &amp; D.G. Sets</t>
  </si>
  <si>
    <t>Public Areas</t>
  </si>
  <si>
    <t>Out-Patient Department</t>
  </si>
  <si>
    <t>Radiology / Imaging &amp; Diagnostics</t>
  </si>
  <si>
    <t>Maternity Center</t>
  </si>
  <si>
    <t>Nursery &amp; NICU</t>
  </si>
  <si>
    <t>In-Patient Wing</t>
  </si>
  <si>
    <t>Central Sterilization &amp; Processing Department</t>
  </si>
  <si>
    <t>Clinical Laboratory &amp; Blood Bank</t>
  </si>
  <si>
    <t>Administration</t>
  </si>
  <si>
    <t>Materials Management, Housekeeping, Laundry &amp; Staff Lockers</t>
  </si>
  <si>
    <t xml:space="preserve">Electrical, HVAC, Maintenance &amp; Bio-Medical Engineering </t>
  </si>
  <si>
    <t xml:space="preserve">Administration </t>
  </si>
  <si>
    <t xml:space="preserve">Kitchen and Dining </t>
  </si>
  <si>
    <t xml:space="preserve">Central Sterilization &amp; Processing Department </t>
  </si>
  <si>
    <t xml:space="preserve">In-Patient Wing </t>
  </si>
  <si>
    <t xml:space="preserve">Nursery and NICU </t>
  </si>
  <si>
    <t xml:space="preserve">Radiology / Imaging &amp; Diagnostics </t>
  </si>
  <si>
    <t xml:space="preserve">Out-Patient Department </t>
  </si>
  <si>
    <t>Retail Pharmacy &amp; Convenience Store</t>
  </si>
  <si>
    <t>Laser Room</t>
  </si>
  <si>
    <t>A &amp; B Scan, Perimetry</t>
  </si>
  <si>
    <t>ENT OPD</t>
  </si>
  <si>
    <t>Executive Health Check-Up Lounge with Toilet</t>
  </si>
  <si>
    <t>Nurse Station &amp; Registration</t>
  </si>
  <si>
    <t>Ultrasound Scan Rooms + Toilet</t>
  </si>
  <si>
    <t>Reception / Registration / Report Collection</t>
  </si>
  <si>
    <t>Audiometry</t>
  </si>
  <si>
    <t>Mammography</t>
  </si>
  <si>
    <t>Unexposed Film &amp; Chemical Store</t>
  </si>
  <si>
    <t>Dirty Utilty</t>
  </si>
  <si>
    <t>Quiet Room</t>
  </si>
  <si>
    <t>Relatives Dormitory with Toilets</t>
  </si>
  <si>
    <t>Soiled Work Room (Receiving, Sorting)</t>
  </si>
  <si>
    <t>Snack Bar</t>
  </si>
  <si>
    <t>Sub-Sterile Room(with Flash Sterilizer)</t>
  </si>
  <si>
    <t xml:space="preserve">Kitchen &amp; Dining </t>
  </si>
  <si>
    <t>Distribution of In-Patient Beds</t>
  </si>
  <si>
    <t>Total In-Patient Beds</t>
  </si>
  <si>
    <t xml:space="preserve">Casualty Department </t>
  </si>
  <si>
    <t>Day Care Beds + Toilets</t>
  </si>
  <si>
    <t>Operation Theater Complex &amp; Day Care Unit</t>
  </si>
  <si>
    <t>Intensive Care Unit</t>
  </si>
  <si>
    <t xml:space="preserve">Doctor's Sleep Room with Toilet </t>
  </si>
  <si>
    <t xml:space="preserve">Total </t>
  </si>
  <si>
    <t>Casualty Department</t>
  </si>
  <si>
    <t>Main Entrance Lobby</t>
  </si>
  <si>
    <t>Observation Beds</t>
  </si>
  <si>
    <t>Staff Lounge</t>
  </si>
  <si>
    <t>Floor Pantry</t>
  </si>
  <si>
    <t>Total Built-Up Area of Hospital</t>
  </si>
  <si>
    <t>Bank Extension Counter</t>
  </si>
  <si>
    <t>PRO's Office/Social Workers Office</t>
  </si>
  <si>
    <t>EPABX/Server Room</t>
  </si>
  <si>
    <t>Chief Executive Officer</t>
  </si>
  <si>
    <t>Managers (Finance/Admin/Personnel/Marketing)</t>
  </si>
  <si>
    <t>(To be confirmed with Services Consultants)</t>
  </si>
  <si>
    <t>Consultation Rooms/ Dedicated Doctor's Offices</t>
  </si>
  <si>
    <t>Architectural Area Statement</t>
  </si>
  <si>
    <t>500 ma with Fluoroscopy Room + Change + Toilet</t>
  </si>
  <si>
    <t>Common Computer/Console Room</t>
  </si>
  <si>
    <t>CT Scan + Equipment</t>
  </si>
  <si>
    <t>MRI + Equipment</t>
  </si>
  <si>
    <t>Central Waiting</t>
  </si>
  <si>
    <t>Reception / Control</t>
  </si>
  <si>
    <t>Assistant Managers</t>
  </si>
  <si>
    <t>Executive Toilets</t>
  </si>
  <si>
    <t>Interventional Cardiology (Cath. Lab)</t>
  </si>
  <si>
    <t>Reception / Registration / File Storage</t>
  </si>
  <si>
    <t>Cardiac Catheterisation Laboratory</t>
  </si>
  <si>
    <t>Control room</t>
  </si>
  <si>
    <t>Equipment Room</t>
  </si>
  <si>
    <t>Patient Preparation and Toilet</t>
  </si>
  <si>
    <t>Inpatient Holding</t>
  </si>
  <si>
    <t>Interventional Cardiology (Cath. Lab.)</t>
  </si>
  <si>
    <t>Suites</t>
  </si>
  <si>
    <t>Private Rooms</t>
  </si>
  <si>
    <t>NICU</t>
  </si>
  <si>
    <t>LDR's</t>
  </si>
  <si>
    <t>MICU</t>
  </si>
  <si>
    <t>SICU</t>
  </si>
  <si>
    <t>ICCU</t>
  </si>
  <si>
    <t>Deluxe Rooms</t>
  </si>
  <si>
    <t>Dialysis Unit</t>
  </si>
  <si>
    <t>Reception and Waiting</t>
  </si>
  <si>
    <t>Dialysis Units</t>
  </si>
  <si>
    <t>Dialyser Store</t>
  </si>
  <si>
    <t>RO Plant</t>
  </si>
  <si>
    <t>Area/Bed</t>
  </si>
  <si>
    <t>Change Cubicle</t>
  </si>
  <si>
    <t>Physotherapy &amp; Rehabilitation</t>
  </si>
  <si>
    <t>Reception/Waiting</t>
  </si>
  <si>
    <t>Gymnasium</t>
  </si>
  <si>
    <t>Change/Locker Rooms + Toilets</t>
  </si>
  <si>
    <t>Rehabilitation</t>
  </si>
  <si>
    <t>Angio Day Care Beds-Recovery</t>
  </si>
  <si>
    <t>Major OT's</t>
  </si>
  <si>
    <t>Matron's Room</t>
  </si>
  <si>
    <t>Doctor's lounge</t>
  </si>
  <si>
    <t xml:space="preserve">Doctor's Lockers &amp; Toilet </t>
  </si>
  <si>
    <t>Add : Vertical Circulation, Fire Escapes, AHU's &amp; BUA Factor @ 25%</t>
  </si>
  <si>
    <t>CSSD Managers Room</t>
  </si>
  <si>
    <t>Board Room</t>
  </si>
  <si>
    <t>Teaching/Seminar Hall</t>
  </si>
  <si>
    <t>CEO's Private Secretary + Waiting</t>
  </si>
  <si>
    <t>5-Bed Wards</t>
  </si>
  <si>
    <t>EMS (Casualty + EMS)</t>
  </si>
  <si>
    <t>High Dependency Unit (HDU)</t>
  </si>
  <si>
    <t>Positive and Negative Wash</t>
  </si>
  <si>
    <t>Endoscopy Room / Minor OT</t>
  </si>
  <si>
    <t>Pre-Op Holding and Preparation ( 2 Beds )</t>
  </si>
  <si>
    <t>Maternity</t>
  </si>
  <si>
    <t>Lactation Support</t>
  </si>
  <si>
    <t xml:space="preserve">Step Down </t>
  </si>
  <si>
    <t>sq. ft.</t>
  </si>
  <si>
    <t>Area in Sq. Ft.</t>
  </si>
  <si>
    <t>Ophthalmic Clinic</t>
  </si>
  <si>
    <t>Category</t>
  </si>
  <si>
    <t>No. of Staff</t>
  </si>
  <si>
    <t>Medical Director</t>
  </si>
  <si>
    <t>Gen. Manager- Administration</t>
  </si>
  <si>
    <t>Secretary to M.D.</t>
  </si>
  <si>
    <t>Secretary to G.M.</t>
  </si>
  <si>
    <t>Administration Clerk</t>
  </si>
  <si>
    <t>Helper</t>
  </si>
  <si>
    <t xml:space="preserve">Accounts Staff </t>
  </si>
  <si>
    <t>Finance Manager</t>
  </si>
  <si>
    <t xml:space="preserve"> Accounts Assts.</t>
  </si>
  <si>
    <t>Support &amp; Ancilliary Services</t>
  </si>
  <si>
    <t>OPD</t>
  </si>
  <si>
    <t>Manager</t>
  </si>
  <si>
    <t>Asst.Executive</t>
  </si>
  <si>
    <t>Billing &amp; Cashier</t>
  </si>
  <si>
    <t>IPD</t>
  </si>
  <si>
    <t>(IPD -ADT) Asst.Executive (incl. floor staff)</t>
  </si>
  <si>
    <t>Quality Control</t>
  </si>
  <si>
    <t>HRD</t>
  </si>
  <si>
    <t>Asst. Executive</t>
  </si>
  <si>
    <t>Medical Records</t>
  </si>
  <si>
    <t>Asst.  Executive</t>
  </si>
  <si>
    <t>IT Dept.</t>
  </si>
  <si>
    <t>I.T. Engineer</t>
  </si>
  <si>
    <t>Engineering &amp; Plant Services</t>
  </si>
  <si>
    <t>Maintenance Engineers</t>
  </si>
  <si>
    <t>Biomedical Engineer (Sr.)</t>
  </si>
  <si>
    <t>Biomedical Engineer (Asst.)</t>
  </si>
  <si>
    <t>Pharmacy</t>
  </si>
  <si>
    <t>Sr. Pharmacist</t>
  </si>
  <si>
    <t>Asst. Pharmacist</t>
  </si>
  <si>
    <t>Clerks</t>
  </si>
  <si>
    <t>Pharmacy Dispensing Assistants</t>
  </si>
  <si>
    <t>Assistants (Helpers in OTs)</t>
  </si>
  <si>
    <t>Purchase &amp; Materials</t>
  </si>
  <si>
    <t xml:space="preserve">Manager </t>
  </si>
  <si>
    <t>Asst. Executive (Stores)</t>
  </si>
  <si>
    <t>Clerk</t>
  </si>
  <si>
    <t>Helpers</t>
  </si>
  <si>
    <t>Marketing &amp; Business Development</t>
  </si>
  <si>
    <t xml:space="preserve">Manager  </t>
  </si>
  <si>
    <t>Marketing / PR Executive</t>
  </si>
  <si>
    <t>General</t>
  </si>
  <si>
    <t>Medical Social Worker</t>
  </si>
  <si>
    <t>Patient Counsellor</t>
  </si>
  <si>
    <t>Librarian</t>
  </si>
  <si>
    <t>Library Helper</t>
  </si>
  <si>
    <t>Receptionists</t>
  </si>
  <si>
    <t>Tel. Operator</t>
  </si>
  <si>
    <t xml:space="preserve">Medical / Clinical &amp; Nursing </t>
  </si>
  <si>
    <t xml:space="preserve">Radiologist / Imaging </t>
  </si>
  <si>
    <t>Asst. Radiologist</t>
  </si>
  <si>
    <t>Gen Surgeon (surgical resident)</t>
  </si>
  <si>
    <t>Anaesthtists (Intermediate)</t>
  </si>
  <si>
    <t>Anaesthesia Technicians</t>
  </si>
  <si>
    <t>Gen. Medicine (Physician)</t>
  </si>
  <si>
    <t>Intensivist-Critical Care</t>
  </si>
  <si>
    <t xml:space="preserve">Physiotherapist </t>
  </si>
  <si>
    <t>Asst. Physiotherapists</t>
  </si>
  <si>
    <t>Chief Pathologist</t>
  </si>
  <si>
    <t xml:space="preserve">Asst. Pathologist </t>
  </si>
  <si>
    <t>Lab Technician- Senior</t>
  </si>
  <si>
    <t>Lab Technician- Intermediate</t>
  </si>
  <si>
    <t>Histopatholgist</t>
  </si>
  <si>
    <t>Blood Bank in Charge</t>
  </si>
  <si>
    <t>Blood Bank Technician (Senior)</t>
  </si>
  <si>
    <t>Blood Bank Technician (Intermed.)</t>
  </si>
  <si>
    <t>Sr. Residents</t>
  </si>
  <si>
    <t>Jr. Residents</t>
  </si>
  <si>
    <t>Radiology &amp; Imaging Technician (Senior)</t>
  </si>
  <si>
    <t>Radiology &amp; Imaging Technician (Intermed.)</t>
  </si>
  <si>
    <t xml:space="preserve">CSSD in Charge </t>
  </si>
  <si>
    <t>CSSD Technicians (Sr.)</t>
  </si>
  <si>
    <t>CSSD Technicians (Jr.)</t>
  </si>
  <si>
    <t>Dietician (Sr.)</t>
  </si>
  <si>
    <t>Nursing</t>
  </si>
  <si>
    <t>Nursing Supdt</t>
  </si>
  <si>
    <t>Matron (OT in-charge)</t>
  </si>
  <si>
    <t>Senior Staff Nurse for IPD</t>
  </si>
  <si>
    <t>Interm. Staff Nurse For IPD</t>
  </si>
  <si>
    <t>Nursing Aide</t>
  </si>
  <si>
    <t>Jr. Staff Nurse For OPD &amp; Diag. Services</t>
  </si>
  <si>
    <t>Other staff - outsourced</t>
  </si>
  <si>
    <t>Helpers (Gen.)</t>
  </si>
  <si>
    <t>Ayahs}</t>
  </si>
  <si>
    <t>Attendants}</t>
  </si>
  <si>
    <t>Sweeper</t>
  </si>
  <si>
    <t>Laundry &amp; Kitchen</t>
  </si>
  <si>
    <t>Tailor</t>
  </si>
  <si>
    <t>Security</t>
  </si>
  <si>
    <t>Liftmen</t>
  </si>
  <si>
    <t>Drivers</t>
  </si>
  <si>
    <t>HOD Office</t>
  </si>
  <si>
    <t>Gas Cylinder Storage</t>
  </si>
  <si>
    <t>Distilled Water</t>
  </si>
  <si>
    <t>Sample Collection</t>
  </si>
  <si>
    <t>Clinical Pathology</t>
  </si>
  <si>
    <t>Biochemistry</t>
  </si>
  <si>
    <t>Hematology</t>
  </si>
  <si>
    <t>Blood Bank with Components &amp; Apherisis</t>
  </si>
  <si>
    <t>Proposed 100-Bed Hospital</t>
  </si>
  <si>
    <t>X-ray + Change</t>
  </si>
  <si>
    <t>Post-Op</t>
  </si>
  <si>
    <t>Neonatal Intensive Care Unit (2 Clean-2 Infected)</t>
  </si>
  <si>
    <t>Doctors &amp; Visitor Dining (20 seating)</t>
  </si>
  <si>
    <t>Dining Area ( 50 seating )</t>
  </si>
  <si>
    <t>Library cum Conference Room ( 15 seater )</t>
  </si>
  <si>
    <t>Mortuary (2 Cabinets) + Greiving Room</t>
  </si>
  <si>
    <t>These area statements are only indicative, not meant to be taken as a prescription.</t>
  </si>
  <si>
    <t>They are presented here for your guidance only.</t>
  </si>
  <si>
    <t>DISCLAIMER:</t>
  </si>
  <si>
    <t>I am not responsible for any errors or omissions in these statements.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</si>
</sst>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_)"/>
    <numFmt numFmtId="167" formatCode="_(* #,##0_);_(* \(#,##0\);_(* &quot;-&quot;??_);_(@_)"/>
  </numFmts>
  <fonts count="51" x14ac:knownFonts="1">
    <font>
      <sz val="10"/>
      <name val="Arial"/>
    </font>
    <font>
      <sz val="12"/>
      <color indexed="16"/>
      <name val="Arial Black"/>
      <family val="2"/>
    </font>
    <font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indexed="16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4"/>
      <color indexed="37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4"/>
      <color indexed="16"/>
      <name val="Arial"/>
      <family val="2"/>
    </font>
    <font>
      <b/>
      <sz val="10"/>
      <color indexed="16"/>
      <name val="Tahoma"/>
      <family val="2"/>
    </font>
    <font>
      <b/>
      <sz val="12"/>
      <color indexed="37"/>
      <name val="Arial"/>
      <family val="2"/>
    </font>
    <font>
      <sz val="10"/>
      <color indexed="16"/>
      <name val="Arial"/>
      <family val="2"/>
    </font>
    <font>
      <b/>
      <sz val="9"/>
      <color indexed="16"/>
      <name val="Arial"/>
      <family val="2"/>
    </font>
    <font>
      <b/>
      <sz val="10"/>
      <name val="Arial"/>
      <family val="2"/>
    </font>
    <font>
      <b/>
      <sz val="14"/>
      <color indexed="12"/>
      <name val="Arial Narrow"/>
      <family val="2"/>
    </font>
    <font>
      <b/>
      <i/>
      <sz val="9"/>
      <name val="Arial"/>
      <family val="2"/>
    </font>
    <font>
      <b/>
      <sz val="20"/>
      <color indexed="12"/>
      <name val="Arial Narrow"/>
      <family val="2"/>
    </font>
    <font>
      <b/>
      <sz val="10"/>
      <color indexed="37"/>
      <name val="Arial"/>
      <family val="2"/>
    </font>
    <font>
      <b/>
      <sz val="10"/>
      <color indexed="16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b/>
      <sz val="22"/>
      <color theme="5" tint="-0.249977111117893"/>
      <name val="Arial"/>
      <family val="2"/>
    </font>
    <font>
      <b/>
      <sz val="20"/>
      <color rgb="FF0070C0"/>
      <name val="Arial Narrow"/>
      <family val="2"/>
    </font>
    <font>
      <b/>
      <sz val="18"/>
      <color rgb="FF0070C0"/>
      <name val="Arial Narrow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</font>
    <font>
      <sz val="12"/>
      <color rgb="FFFF0000"/>
      <name val="Tahoma"/>
      <family val="2"/>
    </font>
    <font>
      <sz val="8"/>
      <color rgb="FFFF000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0"/>
      <name val="Courier"/>
      <family val="3"/>
    </font>
    <font>
      <b/>
      <u/>
      <sz val="1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9" fontId="45" fillId="0" borderId="0"/>
    <xf numFmtId="39" fontId="45" fillId="0" borderId="0"/>
  </cellStyleXfs>
  <cellXfs count="15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Border="1"/>
    <xf numFmtId="0" fontId="2" fillId="0" borderId="0" xfId="0" applyFont="1" applyBorder="1"/>
    <xf numFmtId="0" fontId="3" fillId="0" borderId="1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0" fillId="0" borderId="1" xfId="0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9" fillId="0" borderId="0" xfId="0" applyFont="1"/>
    <xf numFmtId="0" fontId="0" fillId="0" borderId="2" xfId="0" applyBorder="1"/>
    <xf numFmtId="0" fontId="8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10" fillId="0" borderId="0" xfId="0" applyFont="1"/>
    <xf numFmtId="0" fontId="11" fillId="0" borderId="0" xfId="0" applyFont="1"/>
    <xf numFmtId="1" fontId="10" fillId="0" borderId="0" xfId="0" applyNumberFormat="1" applyFont="1"/>
    <xf numFmtId="0" fontId="9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2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1" fontId="12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0" fillId="0" borderId="0" xfId="0" applyFont="1" applyBorder="1"/>
    <xf numFmtId="0" fontId="13" fillId="0" borderId="0" xfId="0" applyFont="1"/>
    <xf numFmtId="1" fontId="13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9" fillId="0" borderId="0" xfId="0" applyFont="1"/>
    <xf numFmtId="1" fontId="17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17" fillId="0" borderId="0" xfId="0" applyNumberFormat="1" applyFont="1" applyBorder="1"/>
    <xf numFmtId="0" fontId="20" fillId="0" borderId="1" xfId="0" applyFont="1" applyBorder="1"/>
    <xf numFmtId="0" fontId="14" fillId="0" borderId="0" xfId="0" applyFont="1" applyBorder="1"/>
    <xf numFmtId="1" fontId="19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right"/>
    </xf>
    <xf numFmtId="0" fontId="0" fillId="0" borderId="0" xfId="0" applyFill="1" applyBorder="1"/>
    <xf numFmtId="0" fontId="23" fillId="0" borderId="0" xfId="0" applyFont="1"/>
    <xf numFmtId="0" fontId="15" fillId="0" borderId="0" xfId="0" applyFont="1" applyBorder="1"/>
    <xf numFmtId="0" fontId="0" fillId="0" borderId="4" xfId="0" applyBorder="1"/>
    <xf numFmtId="0" fontId="24" fillId="0" borderId="4" xfId="0" applyFont="1" applyBorder="1"/>
    <xf numFmtId="0" fontId="25" fillId="0" borderId="0" xfId="0" applyFont="1"/>
    <xf numFmtId="0" fontId="9" fillId="0" borderId="5" xfId="0" applyFont="1" applyBorder="1" applyAlignment="1">
      <alignment horizontal="left"/>
    </xf>
    <xf numFmtId="0" fontId="0" fillId="0" borderId="5" xfId="0" applyBorder="1"/>
    <xf numFmtId="0" fontId="9" fillId="0" borderId="5" xfId="0" applyFont="1" applyBorder="1" applyAlignment="1">
      <alignment horizontal="right"/>
    </xf>
    <xf numFmtId="0" fontId="26" fillId="0" borderId="0" xfId="0" applyFont="1"/>
    <xf numFmtId="0" fontId="9" fillId="0" borderId="4" xfId="0" applyFont="1" applyBorder="1"/>
    <xf numFmtId="0" fontId="0" fillId="0" borderId="4" xfId="0" applyBorder="1" applyAlignment="1">
      <alignment horizontal="center"/>
    </xf>
    <xf numFmtId="1" fontId="0" fillId="0" borderId="5" xfId="0" applyNumberFormat="1" applyBorder="1"/>
    <xf numFmtId="1" fontId="0" fillId="0" borderId="5" xfId="0" applyNumberFormat="1" applyBorder="1" applyAlignment="1">
      <alignment horizontal="right"/>
    </xf>
    <xf numFmtId="0" fontId="27" fillId="0" borderId="0" xfId="0" applyFont="1"/>
    <xf numFmtId="0" fontId="28" fillId="0" borderId="1" xfId="0" applyFont="1" applyBorder="1"/>
    <xf numFmtId="0" fontId="30" fillId="0" borderId="0" xfId="0" applyFont="1"/>
    <xf numFmtId="0" fontId="6" fillId="0" borderId="5" xfId="0" applyFont="1" applyBorder="1"/>
    <xf numFmtId="0" fontId="0" fillId="0" borderId="5" xfId="0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34" fillId="0" borderId="0" xfId="0" applyFont="1"/>
    <xf numFmtId="0" fontId="31" fillId="0" borderId="0" xfId="0" applyFont="1"/>
    <xf numFmtId="1" fontId="20" fillId="0" borderId="0" xfId="0" applyNumberFormat="1" applyFont="1" applyBorder="1" applyAlignment="1">
      <alignment horizontal="center"/>
    </xf>
    <xf numFmtId="0" fontId="35" fillId="0" borderId="2" xfId="0" applyFont="1" applyBorder="1"/>
    <xf numFmtId="0" fontId="21" fillId="0" borderId="0" xfId="0" applyFont="1" applyBorder="1"/>
    <xf numFmtId="0" fontId="2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1" fontId="0" fillId="0" borderId="0" xfId="0" applyNumberFormat="1" applyBorder="1"/>
    <xf numFmtId="1" fontId="10" fillId="0" borderId="0" xfId="0" applyNumberFormat="1" applyFont="1" applyBorder="1"/>
    <xf numFmtId="0" fontId="36" fillId="0" borderId="0" xfId="0" applyFont="1"/>
    <xf numFmtId="165" fontId="16" fillId="0" borderId="0" xfId="1" applyNumberFormat="1" applyFont="1" applyBorder="1"/>
    <xf numFmtId="165" fontId="17" fillId="0" borderId="4" xfId="1" applyNumberFormat="1" applyFont="1" applyBorder="1"/>
    <xf numFmtId="165" fontId="18" fillId="0" borderId="2" xfId="1" applyNumberFormat="1" applyFont="1" applyBorder="1"/>
    <xf numFmtId="165" fontId="19" fillId="0" borderId="0" xfId="1" applyNumberFormat="1" applyFont="1" applyBorder="1"/>
    <xf numFmtId="0" fontId="1" fillId="0" borderId="0" xfId="0" applyFont="1" applyFill="1" applyBorder="1" applyAlignment="1"/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37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Border="1"/>
    <xf numFmtId="0" fontId="39" fillId="0" borderId="0" xfId="0" applyFont="1" applyBorder="1"/>
    <xf numFmtId="0" fontId="40" fillId="0" borderId="0" xfId="0" applyFont="1"/>
    <xf numFmtId="0" fontId="40" fillId="0" borderId="0" xfId="0" applyFont="1" applyBorder="1"/>
    <xf numFmtId="9" fontId="37" fillId="0" borderId="0" xfId="2" applyFont="1"/>
    <xf numFmtId="9" fontId="41" fillId="0" borderId="0" xfId="0" applyNumberFormat="1" applyFont="1"/>
    <xf numFmtId="0" fontId="37" fillId="0" borderId="0" xfId="0" applyFont="1" applyBorder="1"/>
    <xf numFmtId="0" fontId="42" fillId="0" borderId="0" xfId="0" applyFont="1"/>
    <xf numFmtId="0" fontId="31" fillId="2" borderId="0" xfId="0" applyFont="1" applyFill="1"/>
    <xf numFmtId="39" fontId="46" fillId="2" borderId="6" xfId="7" applyFont="1" applyFill="1" applyBorder="1" applyAlignment="1">
      <alignment horizontal="left"/>
    </xf>
    <xf numFmtId="39" fontId="17" fillId="2" borderId="6" xfId="8" applyFont="1" applyFill="1" applyBorder="1"/>
    <xf numFmtId="39" fontId="17" fillId="2" borderId="0" xfId="8" applyFont="1" applyFill="1" applyBorder="1" applyAlignment="1">
      <alignment horizontal="center"/>
    </xf>
    <xf numFmtId="39" fontId="15" fillId="2" borderId="0" xfId="8" applyFont="1" applyFill="1"/>
    <xf numFmtId="0" fontId="15" fillId="2" borderId="0" xfId="0" applyFont="1" applyFill="1"/>
    <xf numFmtId="39" fontId="9" fillId="2" borderId="7" xfId="7" applyFont="1" applyFill="1" applyBorder="1" applyAlignment="1">
      <alignment horizontal="left"/>
    </xf>
    <xf numFmtId="39" fontId="31" fillId="2" borderId="0" xfId="8" applyFont="1" applyFill="1"/>
    <xf numFmtId="0" fontId="41" fillId="2" borderId="0" xfId="8" applyNumberFormat="1" applyFont="1" applyFill="1" applyBorder="1" applyAlignment="1">
      <alignment horizontal="center"/>
    </xf>
    <xf numFmtId="0" fontId="37" fillId="2" borderId="0" xfId="8" applyNumberFormat="1" applyFont="1" applyFill="1"/>
    <xf numFmtId="39" fontId="47" fillId="2" borderId="8" xfId="7" applyFont="1" applyFill="1" applyBorder="1" applyAlignment="1">
      <alignment horizontal="left"/>
    </xf>
    <xf numFmtId="39" fontId="31" fillId="2" borderId="8" xfId="8" applyFont="1" applyFill="1" applyBorder="1"/>
    <xf numFmtId="39" fontId="31" fillId="2" borderId="0" xfId="8" applyFont="1" applyFill="1" applyBorder="1"/>
    <xf numFmtId="39" fontId="31" fillId="2" borderId="9" xfId="7" applyFont="1" applyFill="1" applyBorder="1" applyAlignment="1">
      <alignment horizontal="right"/>
    </xf>
    <xf numFmtId="37" fontId="31" fillId="2" borderId="9" xfId="8" applyNumberFormat="1" applyFont="1" applyFill="1" applyBorder="1" applyAlignment="1" applyProtection="1">
      <alignment horizontal="center"/>
    </xf>
    <xf numFmtId="37" fontId="31" fillId="2" borderId="0" xfId="8" applyNumberFormat="1" applyFont="1" applyFill="1" applyBorder="1" applyProtection="1"/>
    <xf numFmtId="39" fontId="47" fillId="2" borderId="9" xfId="7" applyFont="1" applyFill="1" applyBorder="1" applyAlignment="1">
      <alignment horizontal="left"/>
    </xf>
    <xf numFmtId="39" fontId="9" fillId="2" borderId="0" xfId="8" applyFont="1" applyFill="1" applyBorder="1" applyAlignment="1">
      <alignment horizontal="center"/>
    </xf>
    <xf numFmtId="0" fontId="31" fillId="2" borderId="9" xfId="0" applyFont="1" applyFill="1" applyBorder="1"/>
    <xf numFmtId="39" fontId="31" fillId="2" borderId="10" xfId="7" applyFont="1" applyFill="1" applyBorder="1" applyAlignment="1">
      <alignment horizontal="right"/>
    </xf>
    <xf numFmtId="37" fontId="31" fillId="2" borderId="10" xfId="8" applyNumberFormat="1" applyFont="1" applyFill="1" applyBorder="1" applyAlignment="1" applyProtection="1">
      <alignment horizontal="center"/>
    </xf>
    <xf numFmtId="39" fontId="31" fillId="2" borderId="11" xfId="7" applyFont="1" applyFill="1" applyBorder="1" applyAlignment="1">
      <alignment horizontal="right"/>
    </xf>
    <xf numFmtId="37" fontId="31" fillId="2" borderId="12" xfId="8" applyNumberFormat="1" applyFont="1" applyFill="1" applyBorder="1" applyAlignment="1" applyProtection="1">
      <alignment horizontal="center"/>
    </xf>
    <xf numFmtId="39" fontId="31" fillId="2" borderId="6" xfId="7" applyFont="1" applyFill="1" applyBorder="1" applyAlignment="1">
      <alignment horizontal="left"/>
    </xf>
    <xf numFmtId="166" fontId="9" fillId="2" borderId="6" xfId="8" applyNumberFormat="1" applyFont="1" applyFill="1" applyBorder="1" applyAlignment="1" applyProtection="1">
      <alignment horizontal="center"/>
    </xf>
    <xf numFmtId="39" fontId="31" fillId="2" borderId="0" xfId="8" applyFont="1" applyFill="1" applyBorder="1" applyAlignment="1">
      <alignment horizontal="left"/>
    </xf>
    <xf numFmtId="37" fontId="31" fillId="2" borderId="0" xfId="8" applyNumberFormat="1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167" fontId="20" fillId="0" borderId="0" xfId="0" applyNumberFormat="1" applyFont="1" applyBorder="1" applyAlignment="1">
      <alignment horizontal="center"/>
    </xf>
    <xf numFmtId="0" fontId="50" fillId="0" borderId="0" xfId="0" applyFont="1"/>
  </cellXfs>
  <cellStyles count="9">
    <cellStyle name="Comma" xfId="1" builtinId="3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 4 2" xfId="7"/>
    <cellStyle name="Normal 4 4" xfId="8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546"/>
  <sheetViews>
    <sheetView tabSelected="1" topLeftCell="A100" zoomScalePageLayoutView="150" workbookViewId="0">
      <selection activeCell="I116" sqref="I116"/>
    </sheetView>
  </sheetViews>
  <sheetFormatPr defaultColWidth="8.85546875" defaultRowHeight="12.75" x14ac:dyDescent="0.2"/>
  <cols>
    <col min="1" max="1" width="3.7109375" customWidth="1"/>
    <col min="2" max="2" width="3.85546875" customWidth="1"/>
    <col min="3" max="3" width="16.42578125" customWidth="1"/>
    <col min="7" max="7" width="8.28515625" customWidth="1"/>
    <col min="8" max="8" width="12.42578125" bestFit="1" customWidth="1"/>
    <col min="9" max="9" width="15.28515625" customWidth="1"/>
    <col min="10" max="10" width="8.85546875" style="108"/>
  </cols>
  <sheetData>
    <row r="1" spans="3:13" x14ac:dyDescent="0.2">
      <c r="C1" s="150" t="s">
        <v>346</v>
      </c>
    </row>
    <row r="2" spans="3:13" x14ac:dyDescent="0.2">
      <c r="C2" s="150" t="s">
        <v>344</v>
      </c>
    </row>
    <row r="3" spans="3:13" x14ac:dyDescent="0.2">
      <c r="C3" s="150" t="s">
        <v>347</v>
      </c>
      <c r="M3" s="96"/>
    </row>
    <row r="4" spans="3:13" x14ac:dyDescent="0.2">
      <c r="C4" s="150" t="s">
        <v>345</v>
      </c>
    </row>
    <row r="5" spans="3:13" x14ac:dyDescent="0.2">
      <c r="C5" s="150"/>
    </row>
    <row r="6" spans="3:13" ht="27.75" x14ac:dyDescent="0.4">
      <c r="C6" s="81" t="s">
        <v>176</v>
      </c>
    </row>
    <row r="10" spans="3:13" ht="25.5" x14ac:dyDescent="0.35">
      <c r="C10" s="82" t="s">
        <v>336</v>
      </c>
    </row>
    <row r="11" spans="3:13" ht="25.5" x14ac:dyDescent="0.35">
      <c r="C11" s="76"/>
    </row>
    <row r="12" spans="3:13" ht="19.5" x14ac:dyDescent="0.4">
      <c r="C12" s="101"/>
      <c r="D12" s="101"/>
      <c r="E12" s="101"/>
      <c r="F12" s="101"/>
      <c r="G12" s="101"/>
      <c r="H12" s="101"/>
      <c r="I12" s="101"/>
    </row>
    <row r="13" spans="3:13" s="4" customFormat="1" ht="15" x14ac:dyDescent="0.2">
      <c r="C13" s="52" t="s">
        <v>155</v>
      </c>
      <c r="D13" s="3"/>
      <c r="E13" s="3"/>
      <c r="I13" s="3"/>
      <c r="J13" s="109"/>
    </row>
    <row r="14" spans="3:13" s="6" customFormat="1" ht="10.5" x14ac:dyDescent="0.15">
      <c r="C14" s="5" t="s">
        <v>0</v>
      </c>
      <c r="D14" s="5"/>
      <c r="E14" s="5"/>
      <c r="F14" s="57"/>
      <c r="G14" s="58" t="s">
        <v>1</v>
      </c>
      <c r="H14" s="58" t="s">
        <v>2</v>
      </c>
      <c r="I14" s="49" t="s">
        <v>3</v>
      </c>
      <c r="J14" s="110"/>
    </row>
    <row r="15" spans="3:13" s="7" customFormat="1" x14ac:dyDescent="0.2">
      <c r="F15" s="8"/>
      <c r="G15" s="50"/>
      <c r="H15" s="50"/>
      <c r="I15" s="50"/>
      <c r="J15" s="111"/>
    </row>
    <row r="16" spans="3:13" s="7" customFormat="1" x14ac:dyDescent="0.2">
      <c r="C16" s="7" t="s">
        <v>200</v>
      </c>
      <c r="F16" s="8"/>
      <c r="G16" s="50">
        <v>2</v>
      </c>
      <c r="H16" s="50">
        <v>1</v>
      </c>
      <c r="I16" s="50">
        <f t="shared" ref="I16:I26" si="0">G16*H16</f>
        <v>2</v>
      </c>
      <c r="J16" s="111"/>
    </row>
    <row r="17" spans="3:10" s="7" customFormat="1" x14ac:dyDescent="0.2">
      <c r="C17" s="7" t="s">
        <v>194</v>
      </c>
      <c r="F17" s="8"/>
      <c r="G17" s="50">
        <v>22</v>
      </c>
      <c r="H17" s="50">
        <v>1</v>
      </c>
      <c r="I17" s="50">
        <f t="shared" si="0"/>
        <v>22</v>
      </c>
      <c r="J17" s="111"/>
    </row>
    <row r="18" spans="3:10" s="7" customFormat="1" x14ac:dyDescent="0.2">
      <c r="C18" s="7" t="s">
        <v>4</v>
      </c>
      <c r="F18" s="8"/>
      <c r="G18" s="50">
        <v>12</v>
      </c>
      <c r="H18" s="50">
        <v>2</v>
      </c>
      <c r="I18" s="50">
        <f t="shared" si="0"/>
        <v>24</v>
      </c>
      <c r="J18" s="111"/>
    </row>
    <row r="19" spans="3:10" s="7" customFormat="1" x14ac:dyDescent="0.2">
      <c r="C19" s="7" t="s">
        <v>223</v>
      </c>
      <c r="F19" s="8"/>
      <c r="G19" s="50">
        <v>2</v>
      </c>
      <c r="H19" s="50">
        <v>5</v>
      </c>
      <c r="I19" s="50">
        <f t="shared" si="0"/>
        <v>10</v>
      </c>
      <c r="J19" s="111"/>
    </row>
    <row r="20" spans="3:10" s="7" customFormat="1" x14ac:dyDescent="0.2">
      <c r="C20" s="7" t="s">
        <v>196</v>
      </c>
      <c r="F20" s="8"/>
      <c r="G20" s="50">
        <v>2</v>
      </c>
      <c r="H20" s="50">
        <v>1</v>
      </c>
      <c r="I20" s="50">
        <f t="shared" si="0"/>
        <v>2</v>
      </c>
      <c r="J20" s="111"/>
    </row>
    <row r="21" spans="3:10" s="7" customFormat="1" x14ac:dyDescent="0.2">
      <c r="C21" s="7" t="s">
        <v>198</v>
      </c>
      <c r="F21" s="8"/>
      <c r="G21" s="50">
        <v>1</v>
      </c>
      <c r="H21" s="50">
        <v>8</v>
      </c>
      <c r="I21" s="50">
        <f t="shared" si="0"/>
        <v>8</v>
      </c>
      <c r="J21" s="111"/>
    </row>
    <row r="22" spans="3:10" s="7" customFormat="1" x14ac:dyDescent="0.2">
      <c r="C22" s="7" t="s">
        <v>197</v>
      </c>
      <c r="F22" s="8"/>
      <c r="G22" s="50">
        <v>1</v>
      </c>
      <c r="H22" s="50">
        <v>8</v>
      </c>
      <c r="I22" s="50">
        <f t="shared" si="0"/>
        <v>8</v>
      </c>
      <c r="J22" s="111"/>
    </row>
    <row r="23" spans="3:10" s="7" customFormat="1" ht="11.25" customHeight="1" x14ac:dyDescent="0.2">
      <c r="C23" s="7" t="s">
        <v>199</v>
      </c>
      <c r="F23" s="8"/>
      <c r="G23" s="50">
        <v>1</v>
      </c>
      <c r="H23" s="50">
        <v>8</v>
      </c>
      <c r="I23" s="50">
        <f t="shared" si="0"/>
        <v>8</v>
      </c>
      <c r="J23" s="111"/>
    </row>
    <row r="24" spans="3:10" s="7" customFormat="1" ht="11.25" customHeight="1" x14ac:dyDescent="0.2">
      <c r="C24" s="7" t="s">
        <v>195</v>
      </c>
      <c r="F24" s="8"/>
      <c r="G24" s="50">
        <v>1</v>
      </c>
      <c r="H24" s="50">
        <v>4</v>
      </c>
      <c r="I24" s="50">
        <f t="shared" si="0"/>
        <v>4</v>
      </c>
      <c r="J24" s="111"/>
    </row>
    <row r="25" spans="3:10" s="7" customFormat="1" x14ac:dyDescent="0.2">
      <c r="C25" s="7" t="s">
        <v>225</v>
      </c>
      <c r="F25" s="8"/>
      <c r="G25" s="50">
        <v>1</v>
      </c>
      <c r="H25" s="50">
        <v>8</v>
      </c>
      <c r="I25" s="50">
        <f t="shared" si="0"/>
        <v>8</v>
      </c>
      <c r="J25" s="111"/>
    </row>
    <row r="26" spans="3:10" s="7" customFormat="1" x14ac:dyDescent="0.2">
      <c r="C26" s="36" t="s">
        <v>224</v>
      </c>
      <c r="D26" s="36"/>
      <c r="E26" s="36"/>
      <c r="F26" s="36"/>
      <c r="G26" s="37">
        <v>1</v>
      </c>
      <c r="H26" s="37">
        <v>4</v>
      </c>
      <c r="I26" s="37">
        <f t="shared" si="0"/>
        <v>4</v>
      </c>
      <c r="J26" s="111"/>
    </row>
    <row r="27" spans="3:10" s="8" customFormat="1" x14ac:dyDescent="0.2">
      <c r="C27" s="52" t="s">
        <v>156</v>
      </c>
      <c r="D27" s="36"/>
      <c r="E27" s="36"/>
      <c r="F27" s="36"/>
      <c r="G27" s="36"/>
      <c r="H27" s="37"/>
      <c r="I27" s="59">
        <f>SUM(I16:I26)</f>
        <v>100</v>
      </c>
      <c r="J27" s="112"/>
    </row>
    <row r="28" spans="3:10" s="8" customFormat="1" x14ac:dyDescent="0.2">
      <c r="C28" s="83"/>
      <c r="H28" s="50"/>
      <c r="I28" s="84"/>
      <c r="J28" s="112"/>
    </row>
    <row r="29" spans="3:10" s="8" customFormat="1" x14ac:dyDescent="0.2">
      <c r="C29" s="83"/>
      <c r="H29" s="50"/>
      <c r="I29" s="84"/>
      <c r="J29" s="112"/>
    </row>
    <row r="30" spans="3:10" s="8" customFormat="1" x14ac:dyDescent="0.2">
      <c r="C30" s="83" t="s">
        <v>206</v>
      </c>
      <c r="H30" s="50"/>
      <c r="I30" s="87">
        <f>I58/I27</f>
        <v>1191.70625</v>
      </c>
      <c r="J30" s="87" t="s">
        <v>232</v>
      </c>
    </row>
    <row r="31" spans="3:10" s="8" customFormat="1" x14ac:dyDescent="0.2">
      <c r="H31" s="50"/>
      <c r="I31" s="84"/>
      <c r="J31" s="112"/>
    </row>
    <row r="32" spans="3:10" s="8" customFormat="1" x14ac:dyDescent="0.2">
      <c r="C32" s="83"/>
      <c r="H32" s="50"/>
      <c r="I32" s="149"/>
      <c r="J32" s="112"/>
    </row>
    <row r="33" spans="3:10" s="7" customFormat="1" ht="23.25" x14ac:dyDescent="0.35">
      <c r="C33" s="85" t="s">
        <v>168</v>
      </c>
      <c r="D33"/>
      <c r="E33"/>
      <c r="F33"/>
      <c r="G33"/>
      <c r="H33"/>
      <c r="I33" s="2"/>
      <c r="J33" s="111"/>
    </row>
    <row r="34" spans="3:10" s="7" customFormat="1" ht="18" x14ac:dyDescent="0.25">
      <c r="C34" s="47"/>
      <c r="D34"/>
      <c r="E34"/>
      <c r="F34"/>
      <c r="G34"/>
      <c r="H34"/>
      <c r="I34" s="2"/>
      <c r="J34" s="111"/>
    </row>
    <row r="35" spans="3:10" x14ac:dyDescent="0.2">
      <c r="I35" s="9"/>
    </row>
    <row r="36" spans="3:10" ht="13.5" thickBot="1" x14ac:dyDescent="0.25">
      <c r="C36" s="68" t="s">
        <v>5</v>
      </c>
      <c r="D36" s="69"/>
      <c r="E36" s="69"/>
      <c r="F36" s="69"/>
      <c r="G36" s="69"/>
      <c r="H36" s="69"/>
      <c r="I36" s="70" t="s">
        <v>233</v>
      </c>
    </row>
    <row r="37" spans="3:10" x14ac:dyDescent="0.2">
      <c r="I37" s="2"/>
    </row>
    <row r="38" spans="3:10" ht="14.25" x14ac:dyDescent="0.2">
      <c r="C38" s="45" t="s">
        <v>119</v>
      </c>
      <c r="I38" s="97">
        <f>I88</f>
        <v>7044</v>
      </c>
      <c r="J38" s="113">
        <f t="shared" ref="J38:J44" si="1">I38/$I$56</f>
        <v>7.3885657644239086E-2</v>
      </c>
    </row>
    <row r="39" spans="3:10" ht="14.25" x14ac:dyDescent="0.2">
      <c r="C39" s="45" t="s">
        <v>163</v>
      </c>
      <c r="I39" s="97">
        <f>I115</f>
        <v>2632.5</v>
      </c>
      <c r="J39" s="113">
        <f t="shared" si="1"/>
        <v>2.7612719157930069E-2</v>
      </c>
    </row>
    <row r="40" spans="3:10" ht="14.25" x14ac:dyDescent="0.2">
      <c r="C40" s="45" t="s">
        <v>120</v>
      </c>
      <c r="I40" s="97">
        <f>I144</f>
        <v>5980</v>
      </c>
      <c r="J40" s="113">
        <f t="shared" si="1"/>
        <v>6.2725189198260894E-2</v>
      </c>
    </row>
    <row r="41" spans="3:10" ht="14.25" x14ac:dyDescent="0.2">
      <c r="C41" s="45" t="s">
        <v>208</v>
      </c>
      <c r="I41" s="97">
        <f>I165</f>
        <v>603</v>
      </c>
      <c r="J41" s="113">
        <f t="shared" si="1"/>
        <v>6.3249647301925286E-3</v>
      </c>
    </row>
    <row r="42" spans="3:10" ht="14.25" x14ac:dyDescent="0.2">
      <c r="C42" s="45" t="s">
        <v>121</v>
      </c>
      <c r="I42" s="97">
        <f>I197</f>
        <v>4700</v>
      </c>
      <c r="J42" s="113">
        <f t="shared" si="1"/>
        <v>4.9299061744452546E-2</v>
      </c>
    </row>
    <row r="43" spans="3:10" ht="14.25" x14ac:dyDescent="0.2">
      <c r="C43" s="45" t="s">
        <v>201</v>
      </c>
      <c r="I43" s="97">
        <f>I214</f>
        <v>1586</v>
      </c>
      <c r="J43" s="113">
        <f t="shared" si="1"/>
        <v>1.6635811048234413E-2</v>
      </c>
    </row>
    <row r="44" spans="3:10" ht="14.25" x14ac:dyDescent="0.2">
      <c r="C44" s="45" t="s">
        <v>159</v>
      </c>
      <c r="I44" s="97">
        <f>I247</f>
        <v>6682</v>
      </c>
      <c r="J44" s="113">
        <f t="shared" si="1"/>
        <v>7.0088580973708917E-2</v>
      </c>
    </row>
    <row r="45" spans="3:10" ht="14.25" x14ac:dyDescent="0.2">
      <c r="C45" s="45" t="s">
        <v>192</v>
      </c>
      <c r="I45" s="97">
        <f>I270</f>
        <v>0</v>
      </c>
      <c r="J45" s="113">
        <f t="shared" ref="J45:J55" si="2">I45/$I$56</f>
        <v>0</v>
      </c>
    </row>
    <row r="46" spans="3:10" ht="14.25" x14ac:dyDescent="0.2">
      <c r="C46" s="45" t="s">
        <v>122</v>
      </c>
      <c r="I46" s="97">
        <f>I300</f>
        <v>2964</v>
      </c>
      <c r="J46" s="113">
        <f t="shared" si="2"/>
        <v>3.1089876385224965E-2</v>
      </c>
    </row>
    <row r="47" spans="3:10" ht="14.25" x14ac:dyDescent="0.2">
      <c r="C47" s="45" t="s">
        <v>123</v>
      </c>
      <c r="I47" s="97">
        <f>I329</f>
        <v>1443</v>
      </c>
      <c r="J47" s="113">
        <f t="shared" si="2"/>
        <v>1.513586087175426E-2</v>
      </c>
    </row>
    <row r="48" spans="3:10" ht="14.25" x14ac:dyDescent="0.2">
      <c r="C48" s="45" t="s">
        <v>160</v>
      </c>
      <c r="I48" s="97">
        <f>I356</f>
        <v>13663</v>
      </c>
      <c r="J48" s="113">
        <f t="shared" si="2"/>
        <v>0.14331342140733089</v>
      </c>
    </row>
    <row r="49" spans="3:10" ht="14.25" x14ac:dyDescent="0.2">
      <c r="C49" s="45" t="s">
        <v>124</v>
      </c>
      <c r="I49" s="97">
        <f>I380</f>
        <v>23673</v>
      </c>
      <c r="J49" s="113">
        <f t="shared" si="2"/>
        <v>0.24830993376094151</v>
      </c>
    </row>
    <row r="50" spans="3:10" ht="14.25" x14ac:dyDescent="0.2">
      <c r="C50" s="45" t="s">
        <v>125</v>
      </c>
      <c r="I50" s="97">
        <f>I402</f>
        <v>1332</v>
      </c>
      <c r="J50" s="113">
        <f t="shared" si="2"/>
        <v>1.3971563881619317E-2</v>
      </c>
    </row>
    <row r="51" spans="3:10" ht="14.25" x14ac:dyDescent="0.2">
      <c r="C51" s="45" t="s">
        <v>126</v>
      </c>
      <c r="I51" s="97">
        <f>I431</f>
        <v>1884</v>
      </c>
      <c r="J51" s="113">
        <f t="shared" si="2"/>
        <v>1.976158134607417E-2</v>
      </c>
    </row>
    <row r="52" spans="3:10" ht="14.25" x14ac:dyDescent="0.2">
      <c r="C52" s="45" t="s">
        <v>154</v>
      </c>
      <c r="I52" s="97">
        <f>I447</f>
        <v>3132</v>
      </c>
      <c r="J52" s="113">
        <f t="shared" si="2"/>
        <v>3.2852055613537309E-2</v>
      </c>
    </row>
    <row r="53" spans="3:10" ht="14.25" x14ac:dyDescent="0.2">
      <c r="C53" s="45" t="s">
        <v>127</v>
      </c>
      <c r="I53" s="97">
        <f>I475</f>
        <v>5124</v>
      </c>
      <c r="J53" s="113">
        <f t="shared" si="2"/>
        <v>5.3746466463526564E-2</v>
      </c>
    </row>
    <row r="54" spans="3:10" ht="14.25" x14ac:dyDescent="0.2">
      <c r="C54" s="45" t="s">
        <v>128</v>
      </c>
      <c r="I54" s="97">
        <f>I504</f>
        <v>5850</v>
      </c>
      <c r="J54" s="113">
        <f t="shared" si="2"/>
        <v>6.1361598128733486E-2</v>
      </c>
    </row>
    <row r="55" spans="3:10" ht="15" thickBot="1" x14ac:dyDescent="0.25">
      <c r="C55" s="64" t="s">
        <v>129</v>
      </c>
      <c r="D55" s="2"/>
      <c r="E55" s="2"/>
      <c r="F55" s="2"/>
      <c r="G55" s="2"/>
      <c r="H55" s="2"/>
      <c r="I55" s="97">
        <f>I523</f>
        <v>7044</v>
      </c>
      <c r="J55" s="113">
        <f t="shared" si="2"/>
        <v>7.3885657644239086E-2</v>
      </c>
    </row>
    <row r="56" spans="3:10" ht="15" x14ac:dyDescent="0.25">
      <c r="C56" s="66" t="s">
        <v>35</v>
      </c>
      <c r="D56" s="65"/>
      <c r="E56" s="65"/>
      <c r="F56" s="65"/>
      <c r="G56" s="65"/>
      <c r="H56" s="65"/>
      <c r="I56" s="98">
        <f>SUM(I38:I55)</f>
        <v>95336.5</v>
      </c>
      <c r="J56" s="114">
        <f>SUM(J38:J55)</f>
        <v>1</v>
      </c>
    </row>
    <row r="57" spans="3:10" ht="15.75" thickBot="1" x14ac:dyDescent="0.3">
      <c r="C57" s="88" t="s">
        <v>218</v>
      </c>
      <c r="D57" s="22"/>
      <c r="E57" s="22"/>
      <c r="F57" s="22"/>
      <c r="G57" s="22"/>
      <c r="H57" s="22"/>
      <c r="I57" s="99">
        <f>I56*0.25</f>
        <v>23834.125</v>
      </c>
    </row>
    <row r="58" spans="3:10" ht="18" x14ac:dyDescent="0.25">
      <c r="C58" s="47" t="s">
        <v>162</v>
      </c>
      <c r="I58" s="100">
        <f>I56+I57</f>
        <v>119170.625</v>
      </c>
    </row>
    <row r="59" spans="3:10" ht="18" x14ac:dyDescent="0.25">
      <c r="C59" s="47"/>
      <c r="I59" s="54"/>
    </row>
    <row r="60" spans="3:10" ht="18" x14ac:dyDescent="0.25">
      <c r="C60" s="47"/>
      <c r="H60" s="46"/>
      <c r="I60" s="51"/>
    </row>
    <row r="61" spans="3:10" ht="18" x14ac:dyDescent="0.25">
      <c r="C61" s="47"/>
      <c r="I61" s="56"/>
    </row>
    <row r="62" spans="3:10" ht="16.5" customHeight="1" x14ac:dyDescent="0.25">
      <c r="C62" s="55"/>
      <c r="I62" s="54"/>
    </row>
    <row r="63" spans="3:10" ht="16.5" customHeight="1" x14ac:dyDescent="0.2">
      <c r="C63" s="7"/>
      <c r="D63" s="7"/>
      <c r="E63" s="7"/>
      <c r="F63" s="7"/>
      <c r="G63" s="7"/>
      <c r="H63" s="7"/>
      <c r="I63" s="7"/>
    </row>
    <row r="64" spans="3:10" x14ac:dyDescent="0.2">
      <c r="C64" s="7"/>
      <c r="D64" s="7"/>
      <c r="E64" s="7"/>
      <c r="F64" s="7"/>
      <c r="G64" s="7"/>
      <c r="H64" s="7"/>
      <c r="I64" s="7"/>
    </row>
    <row r="66" spans="3:9" ht="15.75" x14ac:dyDescent="0.25">
      <c r="C66" s="60" t="s">
        <v>119</v>
      </c>
      <c r="D66" s="2"/>
    </row>
    <row r="67" spans="3:9" x14ac:dyDescent="0.2">
      <c r="C67" s="9"/>
      <c r="D67" s="9"/>
      <c r="E67" s="9"/>
      <c r="F67" s="9"/>
      <c r="G67" s="9"/>
      <c r="H67" s="9"/>
      <c r="I67" s="9"/>
    </row>
    <row r="68" spans="3:9" x14ac:dyDescent="0.2">
      <c r="C68" s="10" t="s">
        <v>5</v>
      </c>
      <c r="D68" s="11"/>
      <c r="E68" s="12"/>
      <c r="F68" s="12"/>
      <c r="G68" s="13" t="s">
        <v>6</v>
      </c>
      <c r="H68" s="14" t="s">
        <v>7</v>
      </c>
      <c r="I68" s="14" t="s">
        <v>8</v>
      </c>
    </row>
    <row r="69" spans="3:9" x14ac:dyDescent="0.2">
      <c r="C69" s="9"/>
      <c r="D69" s="9"/>
      <c r="E69" s="9"/>
      <c r="F69" s="9"/>
      <c r="G69" s="9"/>
      <c r="H69" s="15" t="s">
        <v>9</v>
      </c>
      <c r="I69" s="15" t="s">
        <v>9</v>
      </c>
    </row>
    <row r="70" spans="3:9" x14ac:dyDescent="0.2">
      <c r="C70" t="s">
        <v>10</v>
      </c>
      <c r="G70" s="16">
        <v>1</v>
      </c>
      <c r="H70" s="17">
        <v>50</v>
      </c>
      <c r="I70" s="102">
        <f t="shared" ref="I70:I85" si="3">G70*H70</f>
        <v>50</v>
      </c>
    </row>
    <row r="71" spans="3:9" x14ac:dyDescent="0.2">
      <c r="C71" t="s">
        <v>164</v>
      </c>
      <c r="G71" s="16">
        <v>1</v>
      </c>
      <c r="H71" s="17">
        <v>3500</v>
      </c>
      <c r="I71" s="102">
        <f t="shared" si="3"/>
        <v>3500</v>
      </c>
    </row>
    <row r="72" spans="3:9" x14ac:dyDescent="0.2">
      <c r="C72" t="s">
        <v>11</v>
      </c>
      <c r="G72" s="16">
        <v>2</v>
      </c>
      <c r="H72" s="17">
        <v>120</v>
      </c>
      <c r="I72" s="102">
        <f t="shared" si="3"/>
        <v>240</v>
      </c>
    </row>
    <row r="73" spans="3:9" x14ac:dyDescent="0.2">
      <c r="C73" t="s">
        <v>12</v>
      </c>
      <c r="G73" s="16">
        <v>2</v>
      </c>
      <c r="H73" s="17">
        <v>30</v>
      </c>
      <c r="I73" s="102">
        <f t="shared" si="3"/>
        <v>60</v>
      </c>
    </row>
    <row r="74" spans="3:9" x14ac:dyDescent="0.2">
      <c r="C74" t="s">
        <v>13</v>
      </c>
      <c r="G74" s="16">
        <v>1</v>
      </c>
      <c r="H74" s="17">
        <v>150</v>
      </c>
      <c r="I74" s="102">
        <f t="shared" si="3"/>
        <v>150</v>
      </c>
    </row>
    <row r="75" spans="3:9" x14ac:dyDescent="0.2">
      <c r="C75" t="s">
        <v>14</v>
      </c>
      <c r="G75" s="16">
        <v>3</v>
      </c>
      <c r="H75" s="17">
        <v>50</v>
      </c>
      <c r="I75" s="102">
        <f t="shared" si="3"/>
        <v>150</v>
      </c>
    </row>
    <row r="76" spans="3:9" x14ac:dyDescent="0.2">
      <c r="C76" t="s">
        <v>169</v>
      </c>
      <c r="G76" s="16">
        <v>1</v>
      </c>
      <c r="H76" s="144">
        <v>200</v>
      </c>
      <c r="I76" s="102">
        <f t="shared" si="3"/>
        <v>200</v>
      </c>
    </row>
    <row r="77" spans="3:9" x14ac:dyDescent="0.2">
      <c r="C77" t="s">
        <v>15</v>
      </c>
      <c r="G77" s="16">
        <v>1</v>
      </c>
      <c r="H77" s="17">
        <v>150</v>
      </c>
      <c r="I77" s="102">
        <f t="shared" si="3"/>
        <v>150</v>
      </c>
    </row>
    <row r="78" spans="3:9" x14ac:dyDescent="0.2">
      <c r="C78" t="s">
        <v>170</v>
      </c>
      <c r="G78" s="16">
        <v>1</v>
      </c>
      <c r="H78" s="17">
        <v>120</v>
      </c>
      <c r="I78" s="102">
        <f t="shared" si="3"/>
        <v>120</v>
      </c>
    </row>
    <row r="79" spans="3:9" x14ac:dyDescent="0.2">
      <c r="C79" t="s">
        <v>137</v>
      </c>
      <c r="G79" s="16">
        <v>1</v>
      </c>
      <c r="H79" s="17">
        <v>500</v>
      </c>
      <c r="I79" s="102">
        <f t="shared" si="3"/>
        <v>500</v>
      </c>
    </row>
    <row r="80" spans="3:9" x14ac:dyDescent="0.2">
      <c r="C80" t="s">
        <v>16</v>
      </c>
      <c r="G80" s="16">
        <v>1</v>
      </c>
      <c r="H80" s="17">
        <v>120</v>
      </c>
      <c r="I80" s="102">
        <f t="shared" si="3"/>
        <v>120</v>
      </c>
    </row>
    <row r="81" spans="3:10" x14ac:dyDescent="0.2">
      <c r="C81" t="s">
        <v>17</v>
      </c>
      <c r="G81" s="146">
        <v>2</v>
      </c>
      <c r="H81" s="17">
        <v>20</v>
      </c>
      <c r="I81" s="102">
        <f t="shared" si="3"/>
        <v>40</v>
      </c>
    </row>
    <row r="82" spans="3:10" x14ac:dyDescent="0.2">
      <c r="C82" s="2" t="s">
        <v>152</v>
      </c>
      <c r="D82" s="2"/>
      <c r="E82" s="2"/>
      <c r="F82" s="2"/>
      <c r="G82" s="1">
        <v>1</v>
      </c>
      <c r="H82" s="18">
        <v>200</v>
      </c>
      <c r="I82" s="103">
        <f t="shared" si="3"/>
        <v>200</v>
      </c>
    </row>
    <row r="83" spans="3:10" x14ac:dyDescent="0.2">
      <c r="C83" s="62" t="s">
        <v>171</v>
      </c>
      <c r="D83" s="2"/>
      <c r="E83" s="2"/>
      <c r="F83" s="2"/>
      <c r="G83" s="1">
        <v>1</v>
      </c>
      <c r="H83" s="145">
        <v>150</v>
      </c>
      <c r="I83" s="103">
        <f t="shared" si="3"/>
        <v>150</v>
      </c>
    </row>
    <row r="84" spans="3:10" x14ac:dyDescent="0.2">
      <c r="C84" s="2" t="s">
        <v>18</v>
      </c>
      <c r="D84" s="2"/>
      <c r="E84" s="2"/>
      <c r="F84" s="2"/>
      <c r="G84" s="1">
        <v>1</v>
      </c>
      <c r="H84" s="18">
        <v>200</v>
      </c>
      <c r="I84" s="103">
        <f>H84*G84</f>
        <v>200</v>
      </c>
    </row>
    <row r="85" spans="3:10" x14ac:dyDescent="0.2">
      <c r="C85" s="9" t="s">
        <v>19</v>
      </c>
      <c r="D85" s="9"/>
      <c r="E85" s="9"/>
      <c r="F85" s="9"/>
      <c r="G85" s="19">
        <v>2</v>
      </c>
      <c r="H85" s="20">
        <v>20</v>
      </c>
      <c r="I85" s="104">
        <f t="shared" si="3"/>
        <v>40</v>
      </c>
    </row>
    <row r="86" spans="3:10" s="2" customFormat="1" x14ac:dyDescent="0.2">
      <c r="C86" s="21" t="s">
        <v>20</v>
      </c>
      <c r="D86"/>
      <c r="E86"/>
      <c r="F86"/>
      <c r="G86" s="16"/>
      <c r="H86" s="17"/>
      <c r="I86" s="102">
        <f>SUM(I70:I85)</f>
        <v>5870</v>
      </c>
      <c r="J86" s="115"/>
    </row>
    <row r="87" spans="3:10" ht="13.5" thickBot="1" x14ac:dyDescent="0.25">
      <c r="C87" s="23" t="s">
        <v>21</v>
      </c>
      <c r="D87" s="22"/>
      <c r="E87" s="22"/>
      <c r="F87" s="22"/>
      <c r="G87" s="24"/>
      <c r="H87" s="25"/>
      <c r="I87" s="105">
        <f>I86*0.2</f>
        <v>1174</v>
      </c>
    </row>
    <row r="88" spans="3:10" ht="15.75" x14ac:dyDescent="0.25">
      <c r="C88" s="26" t="s">
        <v>22</v>
      </c>
      <c r="G88" s="16"/>
      <c r="H88" s="17"/>
      <c r="I88" s="106">
        <f>I86+I87</f>
        <v>7044</v>
      </c>
    </row>
    <row r="89" spans="3:10" x14ac:dyDescent="0.2">
      <c r="G89" s="16"/>
      <c r="H89" s="16"/>
      <c r="I89" s="17"/>
    </row>
    <row r="91" spans="3:10" ht="18" x14ac:dyDescent="0.25">
      <c r="C91" s="67"/>
    </row>
    <row r="93" spans="3:10" ht="15.75" x14ac:dyDescent="0.25">
      <c r="C93" s="26" t="s">
        <v>157</v>
      </c>
      <c r="D93" s="2"/>
      <c r="E93" s="2"/>
      <c r="F93" s="2"/>
    </row>
    <row r="94" spans="3:10" x14ac:dyDescent="0.2">
      <c r="C94" s="9"/>
      <c r="D94" s="9"/>
      <c r="E94" s="9"/>
      <c r="F94" s="9"/>
      <c r="G94" s="9"/>
      <c r="H94" s="9"/>
      <c r="I94" s="9"/>
    </row>
    <row r="95" spans="3:10" x14ac:dyDescent="0.2">
      <c r="C95" s="10" t="s">
        <v>5</v>
      </c>
      <c r="D95" s="12"/>
      <c r="E95" s="12"/>
      <c r="F95" s="12"/>
      <c r="G95" s="13" t="s">
        <v>6</v>
      </c>
      <c r="H95" s="14" t="s">
        <v>7</v>
      </c>
      <c r="I95" s="39" t="s">
        <v>8</v>
      </c>
    </row>
    <row r="96" spans="3:10" x14ac:dyDescent="0.2">
      <c r="C96" s="9"/>
      <c r="D96" s="9"/>
      <c r="E96" s="9"/>
      <c r="F96" s="9"/>
      <c r="G96" s="9"/>
      <c r="H96" s="15" t="s">
        <v>23</v>
      </c>
      <c r="I96" s="30" t="s">
        <v>23</v>
      </c>
    </row>
    <row r="97" spans="3:10" x14ac:dyDescent="0.2">
      <c r="C97" t="s">
        <v>24</v>
      </c>
      <c r="G97" s="16">
        <v>1</v>
      </c>
      <c r="H97">
        <v>400</v>
      </c>
      <c r="I97" s="2">
        <f t="shared" ref="I97:I103" si="4">G97*H97</f>
        <v>400</v>
      </c>
    </row>
    <row r="98" spans="3:10" x14ac:dyDescent="0.2">
      <c r="C98" t="s">
        <v>10</v>
      </c>
      <c r="G98" s="16">
        <v>2</v>
      </c>
      <c r="H98">
        <v>50</v>
      </c>
      <c r="I98" s="2">
        <f t="shared" si="4"/>
        <v>100</v>
      </c>
    </row>
    <row r="99" spans="3:10" x14ac:dyDescent="0.2">
      <c r="C99" t="s">
        <v>25</v>
      </c>
      <c r="G99" s="16">
        <v>1</v>
      </c>
      <c r="H99" s="86">
        <v>200</v>
      </c>
      <c r="I99" s="2">
        <f t="shared" si="4"/>
        <v>200</v>
      </c>
    </row>
    <row r="100" spans="3:10" x14ac:dyDescent="0.2">
      <c r="C100" s="86" t="s">
        <v>207</v>
      </c>
      <c r="G100" s="16">
        <v>1</v>
      </c>
      <c r="H100">
        <v>30</v>
      </c>
      <c r="I100" s="62">
        <f t="shared" si="4"/>
        <v>30</v>
      </c>
    </row>
    <row r="101" spans="3:10" x14ac:dyDescent="0.2">
      <c r="C101" t="s">
        <v>26</v>
      </c>
      <c r="G101" s="16">
        <v>1</v>
      </c>
      <c r="H101" s="86">
        <v>200</v>
      </c>
      <c r="I101" s="2">
        <f t="shared" si="4"/>
        <v>200</v>
      </c>
    </row>
    <row r="102" spans="3:10" x14ac:dyDescent="0.2">
      <c r="C102" t="s">
        <v>165</v>
      </c>
      <c r="G102" s="16">
        <v>4</v>
      </c>
      <c r="H102">
        <v>100</v>
      </c>
      <c r="I102" s="62">
        <f t="shared" si="4"/>
        <v>400</v>
      </c>
    </row>
    <row r="103" spans="3:10" x14ac:dyDescent="0.2">
      <c r="C103" t="s">
        <v>27</v>
      </c>
      <c r="G103" s="16">
        <v>1</v>
      </c>
      <c r="H103">
        <v>25</v>
      </c>
      <c r="I103" s="2">
        <f t="shared" si="4"/>
        <v>25</v>
      </c>
    </row>
    <row r="104" spans="3:10" x14ac:dyDescent="0.2">
      <c r="C104" t="s">
        <v>11</v>
      </c>
      <c r="G104" s="16">
        <v>2</v>
      </c>
      <c r="H104">
        <v>80</v>
      </c>
      <c r="I104" s="62">
        <f>G104*H104</f>
        <v>160</v>
      </c>
    </row>
    <row r="105" spans="3:10" x14ac:dyDescent="0.2">
      <c r="C105" t="s">
        <v>12</v>
      </c>
      <c r="G105" s="16">
        <v>1</v>
      </c>
      <c r="H105">
        <v>30</v>
      </c>
      <c r="I105" s="62">
        <f>G105*H105</f>
        <v>30</v>
      </c>
    </row>
    <row r="106" spans="3:10" x14ac:dyDescent="0.2">
      <c r="C106" s="71" t="s">
        <v>28</v>
      </c>
      <c r="G106" s="16"/>
      <c r="I106" s="2"/>
    </row>
    <row r="107" spans="3:10" x14ac:dyDescent="0.2">
      <c r="C107" t="s">
        <v>29</v>
      </c>
      <c r="G107" s="16">
        <v>1</v>
      </c>
      <c r="H107" s="86">
        <v>100</v>
      </c>
      <c r="I107" s="2">
        <f t="shared" ref="I107:I112" si="5">G107*H107</f>
        <v>100</v>
      </c>
    </row>
    <row r="108" spans="3:10" x14ac:dyDescent="0.2">
      <c r="C108" t="s">
        <v>30</v>
      </c>
      <c r="G108" s="16">
        <v>1</v>
      </c>
      <c r="H108">
        <v>80</v>
      </c>
      <c r="I108" s="2">
        <f t="shared" si="5"/>
        <v>80</v>
      </c>
    </row>
    <row r="109" spans="3:10" x14ac:dyDescent="0.2">
      <c r="C109" t="s">
        <v>31</v>
      </c>
      <c r="G109" s="16">
        <v>1</v>
      </c>
      <c r="H109">
        <v>80</v>
      </c>
      <c r="I109" s="2">
        <f t="shared" si="5"/>
        <v>80</v>
      </c>
    </row>
    <row r="110" spans="3:10" x14ac:dyDescent="0.2">
      <c r="C110" t="s">
        <v>32</v>
      </c>
      <c r="G110" s="16">
        <v>1</v>
      </c>
      <c r="H110">
        <v>50</v>
      </c>
      <c r="I110" s="2">
        <f t="shared" si="5"/>
        <v>50</v>
      </c>
    </row>
    <row r="111" spans="3:10" x14ac:dyDescent="0.2">
      <c r="C111" t="s">
        <v>33</v>
      </c>
      <c r="G111" s="16">
        <v>1</v>
      </c>
      <c r="H111">
        <v>150</v>
      </c>
      <c r="I111" s="2">
        <f t="shared" si="5"/>
        <v>150</v>
      </c>
    </row>
    <row r="112" spans="3:10" s="2" customFormat="1" ht="13.5" thickBot="1" x14ac:dyDescent="0.25">
      <c r="C112" s="22" t="s">
        <v>19</v>
      </c>
      <c r="D112" s="22"/>
      <c r="E112" s="22"/>
      <c r="F112" s="22"/>
      <c r="G112" s="24">
        <v>1</v>
      </c>
      <c r="H112" s="22">
        <v>20</v>
      </c>
      <c r="I112" s="22">
        <f t="shared" si="5"/>
        <v>20</v>
      </c>
      <c r="J112" s="115"/>
    </row>
    <row r="113" spans="3:9" x14ac:dyDescent="0.2">
      <c r="C113" s="29" t="s">
        <v>35</v>
      </c>
      <c r="D113" s="9"/>
      <c r="E113" s="9"/>
      <c r="F113" s="9"/>
      <c r="G113" s="19"/>
      <c r="H113" s="9"/>
      <c r="I113" s="9">
        <f>SUM(I97:I105)+SUM(I107:I112)</f>
        <v>2025</v>
      </c>
    </row>
    <row r="114" spans="3:9" ht="13.5" thickBot="1" x14ac:dyDescent="0.25">
      <c r="C114" s="23" t="s">
        <v>36</v>
      </c>
      <c r="D114" s="22"/>
      <c r="E114" s="22"/>
      <c r="F114" s="22"/>
      <c r="G114" s="24"/>
      <c r="H114" s="22"/>
      <c r="I114" s="74">
        <f>I113*0.3</f>
        <v>607.5</v>
      </c>
    </row>
    <row r="115" spans="3:9" ht="15.75" x14ac:dyDescent="0.25">
      <c r="C115" s="26" t="s">
        <v>22</v>
      </c>
      <c r="G115" s="16"/>
      <c r="I115" s="28">
        <f>I113+I114</f>
        <v>2632.5</v>
      </c>
    </row>
    <row r="116" spans="3:9" x14ac:dyDescent="0.2">
      <c r="G116" s="16"/>
    </row>
    <row r="118" spans="3:9" ht="15.75" x14ac:dyDescent="0.25">
      <c r="C118" s="60" t="s">
        <v>136</v>
      </c>
    </row>
    <row r="119" spans="3:9" x14ac:dyDescent="0.2">
      <c r="C119" s="9"/>
      <c r="D119" s="9"/>
      <c r="E119" s="9"/>
      <c r="F119" s="9"/>
      <c r="G119" s="9"/>
      <c r="H119" s="9"/>
      <c r="I119" s="9"/>
    </row>
    <row r="120" spans="3:9" x14ac:dyDescent="0.2">
      <c r="C120" s="10" t="s">
        <v>5</v>
      </c>
      <c r="D120" s="12"/>
      <c r="E120" s="12"/>
      <c r="F120" s="12"/>
      <c r="G120" s="13" t="s">
        <v>6</v>
      </c>
      <c r="H120" s="13" t="s">
        <v>37</v>
      </c>
      <c r="I120" s="39" t="s">
        <v>8</v>
      </c>
    </row>
    <row r="121" spans="3:9" x14ac:dyDescent="0.2">
      <c r="C121" s="9"/>
      <c r="D121" s="9"/>
      <c r="E121" s="9"/>
      <c r="F121" s="9"/>
      <c r="G121" s="29"/>
      <c r="H121" s="30" t="s">
        <v>9</v>
      </c>
      <c r="I121" s="30" t="s">
        <v>9</v>
      </c>
    </row>
    <row r="122" spans="3:9" x14ac:dyDescent="0.2">
      <c r="C122" t="s">
        <v>175</v>
      </c>
      <c r="G122" s="146">
        <v>10</v>
      </c>
      <c r="H122">
        <v>120</v>
      </c>
      <c r="I122" s="2">
        <f>G122*H122</f>
        <v>1200</v>
      </c>
    </row>
    <row r="123" spans="3:9" x14ac:dyDescent="0.2">
      <c r="C123" t="s">
        <v>38</v>
      </c>
      <c r="G123" s="16">
        <v>1</v>
      </c>
      <c r="H123">
        <v>200</v>
      </c>
      <c r="I123" s="2">
        <f t="shared" ref="I123:I133" si="6">G123*H123</f>
        <v>200</v>
      </c>
    </row>
    <row r="124" spans="3:9" x14ac:dyDescent="0.2">
      <c r="C124" t="s">
        <v>234</v>
      </c>
      <c r="G124" s="16">
        <v>1</v>
      </c>
      <c r="H124">
        <v>200</v>
      </c>
      <c r="I124" s="2">
        <f t="shared" si="6"/>
        <v>200</v>
      </c>
    </row>
    <row r="125" spans="3:9" x14ac:dyDescent="0.2">
      <c r="C125" t="s">
        <v>138</v>
      </c>
      <c r="G125" s="16">
        <v>1</v>
      </c>
      <c r="H125">
        <v>120</v>
      </c>
      <c r="I125" s="2">
        <f t="shared" si="6"/>
        <v>120</v>
      </c>
    </row>
    <row r="126" spans="3:9" x14ac:dyDescent="0.2">
      <c r="C126" t="s">
        <v>139</v>
      </c>
      <c r="G126" s="16">
        <v>1</v>
      </c>
      <c r="H126" s="86">
        <v>200</v>
      </c>
      <c r="I126" s="2">
        <f t="shared" si="6"/>
        <v>200</v>
      </c>
    </row>
    <row r="127" spans="3:9" x14ac:dyDescent="0.2">
      <c r="C127" t="s">
        <v>140</v>
      </c>
      <c r="G127" s="16">
        <v>1</v>
      </c>
      <c r="H127">
        <v>150</v>
      </c>
      <c r="I127" s="62">
        <f t="shared" si="6"/>
        <v>150</v>
      </c>
    </row>
    <row r="128" spans="3:9" x14ac:dyDescent="0.2">
      <c r="C128" s="86" t="s">
        <v>145</v>
      </c>
      <c r="G128" s="16">
        <v>1</v>
      </c>
      <c r="H128">
        <v>150</v>
      </c>
      <c r="I128" s="62">
        <f t="shared" si="6"/>
        <v>150</v>
      </c>
    </row>
    <row r="129" spans="3:9" x14ac:dyDescent="0.2">
      <c r="C129" t="s">
        <v>141</v>
      </c>
      <c r="F129" s="16"/>
      <c r="G129" s="16">
        <v>1</v>
      </c>
      <c r="H129">
        <v>300</v>
      </c>
      <c r="I129" s="62">
        <f t="shared" si="6"/>
        <v>300</v>
      </c>
    </row>
    <row r="130" spans="3:9" x14ac:dyDescent="0.2">
      <c r="C130" t="s">
        <v>39</v>
      </c>
      <c r="G130" s="146">
        <v>1</v>
      </c>
      <c r="H130">
        <v>200</v>
      </c>
      <c r="I130" s="2">
        <f t="shared" si="6"/>
        <v>200</v>
      </c>
    </row>
    <row r="131" spans="3:9" x14ac:dyDescent="0.2">
      <c r="C131" t="s">
        <v>40</v>
      </c>
      <c r="G131" s="16">
        <v>1</v>
      </c>
      <c r="H131" s="86">
        <v>150</v>
      </c>
      <c r="I131" s="2">
        <f t="shared" si="6"/>
        <v>150</v>
      </c>
    </row>
    <row r="132" spans="3:9" x14ac:dyDescent="0.2">
      <c r="C132" t="s">
        <v>41</v>
      </c>
      <c r="G132" s="16">
        <v>4</v>
      </c>
      <c r="H132">
        <v>120</v>
      </c>
      <c r="I132" s="2">
        <f t="shared" si="6"/>
        <v>480</v>
      </c>
    </row>
    <row r="133" spans="3:9" x14ac:dyDescent="0.2">
      <c r="C133" t="s">
        <v>42</v>
      </c>
      <c r="G133" s="16">
        <v>1</v>
      </c>
      <c r="H133">
        <v>500</v>
      </c>
      <c r="I133" s="2">
        <f t="shared" si="6"/>
        <v>500</v>
      </c>
    </row>
    <row r="134" spans="3:9" x14ac:dyDescent="0.2">
      <c r="C134" s="71" t="s">
        <v>28</v>
      </c>
      <c r="G134" s="16"/>
      <c r="I134" s="2"/>
    </row>
    <row r="135" spans="3:9" x14ac:dyDescent="0.2">
      <c r="C135" t="s">
        <v>142</v>
      </c>
      <c r="G135" s="16">
        <v>1</v>
      </c>
      <c r="H135" s="86">
        <v>150</v>
      </c>
      <c r="I135" s="2">
        <f t="shared" ref="I135:I141" si="7">G135*H135</f>
        <v>150</v>
      </c>
    </row>
    <row r="136" spans="3:9" x14ac:dyDescent="0.2">
      <c r="C136" t="s">
        <v>30</v>
      </c>
      <c r="G136" s="16">
        <v>1</v>
      </c>
      <c r="H136">
        <v>80</v>
      </c>
      <c r="I136" s="2">
        <f t="shared" si="7"/>
        <v>80</v>
      </c>
    </row>
    <row r="137" spans="3:9" x14ac:dyDescent="0.2">
      <c r="C137" t="s">
        <v>31</v>
      </c>
      <c r="G137" s="16">
        <v>1</v>
      </c>
      <c r="H137">
        <v>80</v>
      </c>
      <c r="I137" s="2">
        <f t="shared" si="7"/>
        <v>80</v>
      </c>
    </row>
    <row r="138" spans="3:9" x14ac:dyDescent="0.2">
      <c r="C138" t="s">
        <v>11</v>
      </c>
      <c r="G138" s="16">
        <v>2</v>
      </c>
      <c r="H138">
        <v>120</v>
      </c>
      <c r="I138" s="2">
        <f t="shared" si="7"/>
        <v>240</v>
      </c>
    </row>
    <row r="139" spans="3:9" x14ac:dyDescent="0.2">
      <c r="C139" t="s">
        <v>44</v>
      </c>
      <c r="G139" s="16">
        <v>2</v>
      </c>
      <c r="H139">
        <v>40</v>
      </c>
      <c r="I139" s="2">
        <f t="shared" si="7"/>
        <v>80</v>
      </c>
    </row>
    <row r="140" spans="3:9" x14ac:dyDescent="0.2">
      <c r="C140" t="s">
        <v>45</v>
      </c>
      <c r="G140" s="16">
        <v>2</v>
      </c>
      <c r="H140">
        <v>50</v>
      </c>
      <c r="I140" s="2">
        <f t="shared" si="7"/>
        <v>100</v>
      </c>
    </row>
    <row r="141" spans="3:9" ht="13.5" thickBot="1" x14ac:dyDescent="0.25">
      <c r="C141" s="22" t="s">
        <v>19</v>
      </c>
      <c r="D141" s="22"/>
      <c r="E141" s="22"/>
      <c r="F141" s="22"/>
      <c r="G141" s="24">
        <v>1</v>
      </c>
      <c r="H141" s="22">
        <v>20</v>
      </c>
      <c r="I141" s="22">
        <f t="shared" si="7"/>
        <v>20</v>
      </c>
    </row>
    <row r="142" spans="3:9" x14ac:dyDescent="0.2">
      <c r="C142" s="72" t="s">
        <v>35</v>
      </c>
      <c r="D142" s="65"/>
      <c r="E142" s="65"/>
      <c r="F142" s="65"/>
      <c r="G142" s="73"/>
      <c r="H142" s="65"/>
      <c r="I142" s="9">
        <f>SUM(I122:I133)+SUM(I135:I141)</f>
        <v>4600</v>
      </c>
    </row>
    <row r="143" spans="3:9" ht="13.5" thickBot="1" x14ac:dyDescent="0.25">
      <c r="C143" s="31" t="s">
        <v>36</v>
      </c>
      <c r="D143" s="22"/>
      <c r="E143" s="22"/>
      <c r="F143" s="22"/>
      <c r="G143" s="24"/>
      <c r="H143" s="22"/>
      <c r="I143" s="69">
        <f>I142*0.3</f>
        <v>1380</v>
      </c>
    </row>
    <row r="144" spans="3:9" ht="15.75" x14ac:dyDescent="0.25">
      <c r="C144" s="26" t="s">
        <v>22</v>
      </c>
      <c r="G144" s="16"/>
      <c r="I144" s="26">
        <f>I142+I143</f>
        <v>5980</v>
      </c>
    </row>
    <row r="145" spans="3:10" ht="15.75" x14ac:dyDescent="0.25">
      <c r="C145" s="26"/>
      <c r="G145" s="16"/>
      <c r="I145" s="26"/>
    </row>
    <row r="146" spans="3:10" ht="15.75" x14ac:dyDescent="0.25">
      <c r="C146" s="26"/>
      <c r="G146" s="16"/>
      <c r="I146" s="26"/>
    </row>
    <row r="147" spans="3:10" ht="15.75" x14ac:dyDescent="0.25">
      <c r="C147" s="26"/>
      <c r="G147" s="16"/>
      <c r="I147" s="26"/>
    </row>
    <row r="148" spans="3:10" ht="15.75" x14ac:dyDescent="0.25">
      <c r="C148" s="60" t="s">
        <v>208</v>
      </c>
    </row>
    <row r="149" spans="3:10" x14ac:dyDescent="0.2">
      <c r="C149" s="9"/>
      <c r="D149" s="9"/>
      <c r="E149" s="9"/>
      <c r="F149" s="9"/>
      <c r="G149" s="9"/>
      <c r="H149" s="9"/>
      <c r="I149" s="9"/>
    </row>
    <row r="150" spans="3:10" x14ac:dyDescent="0.2">
      <c r="C150" s="10" t="s">
        <v>5</v>
      </c>
      <c r="D150" s="12"/>
      <c r="E150" s="12"/>
      <c r="F150" s="12"/>
      <c r="G150" s="13" t="s">
        <v>6</v>
      </c>
      <c r="H150" s="13" t="s">
        <v>37</v>
      </c>
      <c r="I150" s="39" t="s">
        <v>8</v>
      </c>
    </row>
    <row r="151" spans="3:10" x14ac:dyDescent="0.2">
      <c r="C151" s="9"/>
      <c r="D151" s="9"/>
      <c r="E151" s="9"/>
      <c r="F151" s="9"/>
      <c r="G151" s="29"/>
      <c r="H151" s="30" t="s">
        <v>9</v>
      </c>
      <c r="I151" s="30" t="s">
        <v>9</v>
      </c>
    </row>
    <row r="152" spans="3:10" x14ac:dyDescent="0.2">
      <c r="C152" s="86" t="s">
        <v>209</v>
      </c>
      <c r="G152" s="16">
        <v>1</v>
      </c>
      <c r="H152">
        <v>200</v>
      </c>
      <c r="I152" s="2">
        <f>G152*H152</f>
        <v>200</v>
      </c>
    </row>
    <row r="153" spans="3:10" x14ac:dyDescent="0.2">
      <c r="C153" s="86" t="s">
        <v>211</v>
      </c>
      <c r="G153" s="16">
        <v>2</v>
      </c>
      <c r="H153" s="86">
        <v>150</v>
      </c>
      <c r="I153" s="2">
        <f t="shared" ref="I153:I155" si="8">G153*H153</f>
        <v>300</v>
      </c>
    </row>
    <row r="154" spans="3:10" x14ac:dyDescent="0.2">
      <c r="C154" s="86" t="s">
        <v>210</v>
      </c>
      <c r="G154" s="146">
        <v>1</v>
      </c>
      <c r="H154">
        <v>350</v>
      </c>
      <c r="I154" s="2">
        <f t="shared" si="8"/>
        <v>350</v>
      </c>
    </row>
    <row r="155" spans="3:10" x14ac:dyDescent="0.2">
      <c r="C155" s="86" t="s">
        <v>212</v>
      </c>
      <c r="G155" s="16">
        <v>1</v>
      </c>
      <c r="H155">
        <v>600</v>
      </c>
      <c r="I155" s="2">
        <f t="shared" si="8"/>
        <v>600</v>
      </c>
    </row>
    <row r="156" spans="3:10" x14ac:dyDescent="0.2">
      <c r="C156" s="71" t="s">
        <v>28</v>
      </c>
      <c r="G156" s="16"/>
      <c r="I156" s="2"/>
    </row>
    <row r="157" spans="3:10" x14ac:dyDescent="0.2">
      <c r="C157" s="86" t="s">
        <v>328</v>
      </c>
      <c r="G157" s="16">
        <v>1</v>
      </c>
      <c r="H157" s="86">
        <v>150</v>
      </c>
      <c r="I157" s="2">
        <f t="shared" ref="I157:I163" si="9">G157*H157</f>
        <v>150</v>
      </c>
    </row>
    <row r="158" spans="3:10" x14ac:dyDescent="0.2">
      <c r="C158" t="s">
        <v>30</v>
      </c>
      <c r="G158" s="16">
        <v>1</v>
      </c>
      <c r="H158">
        <v>80</v>
      </c>
      <c r="I158" s="2">
        <f t="shared" si="9"/>
        <v>80</v>
      </c>
      <c r="J158" s="148"/>
    </row>
    <row r="159" spans="3:10" x14ac:dyDescent="0.2">
      <c r="C159" t="s">
        <v>31</v>
      </c>
      <c r="G159" s="16">
        <v>1</v>
      </c>
      <c r="H159">
        <v>80</v>
      </c>
      <c r="I159" s="2">
        <f t="shared" si="9"/>
        <v>80</v>
      </c>
      <c r="J159" s="148"/>
    </row>
    <row r="160" spans="3:10" s="2" customFormat="1" x14ac:dyDescent="0.2">
      <c r="C160" t="s">
        <v>44</v>
      </c>
      <c r="D160"/>
      <c r="E160"/>
      <c r="F160"/>
      <c r="G160" s="16">
        <v>2</v>
      </c>
      <c r="H160">
        <v>40</v>
      </c>
      <c r="I160" s="2">
        <f t="shared" si="9"/>
        <v>80</v>
      </c>
      <c r="J160" s="115"/>
    </row>
    <row r="161" spans="3:10" s="2" customFormat="1" x14ac:dyDescent="0.2">
      <c r="C161" s="86" t="s">
        <v>191</v>
      </c>
      <c r="D161"/>
      <c r="E161"/>
      <c r="F161"/>
      <c r="G161" s="16">
        <v>1</v>
      </c>
      <c r="H161">
        <v>100</v>
      </c>
      <c r="I161" s="62">
        <f t="shared" si="9"/>
        <v>100</v>
      </c>
      <c r="J161" s="115"/>
    </row>
    <row r="162" spans="3:10" x14ac:dyDescent="0.2">
      <c r="C162" t="s">
        <v>45</v>
      </c>
      <c r="G162" s="16">
        <v>1</v>
      </c>
      <c r="H162">
        <v>50</v>
      </c>
      <c r="I162" s="2">
        <f t="shared" si="9"/>
        <v>50</v>
      </c>
    </row>
    <row r="163" spans="3:10" ht="13.5" thickBot="1" x14ac:dyDescent="0.25">
      <c r="C163" s="22" t="s">
        <v>19</v>
      </c>
      <c r="D163" s="22"/>
      <c r="E163" s="22"/>
      <c r="F163" s="22"/>
      <c r="G163" s="24">
        <v>1</v>
      </c>
      <c r="H163" s="22">
        <v>20</v>
      </c>
      <c r="I163" s="22">
        <f t="shared" si="9"/>
        <v>20</v>
      </c>
    </row>
    <row r="164" spans="3:10" x14ac:dyDescent="0.2">
      <c r="C164" s="72" t="s">
        <v>35</v>
      </c>
      <c r="D164" s="65"/>
      <c r="E164" s="65"/>
      <c r="F164" s="65"/>
      <c r="G164" s="73"/>
      <c r="H164" s="65"/>
      <c r="I164" s="9">
        <f>SUM(I152:I155)+SUM(I157:I163)</f>
        <v>2010</v>
      </c>
    </row>
    <row r="165" spans="3:10" ht="13.5" thickBot="1" x14ac:dyDescent="0.25">
      <c r="C165" s="31" t="s">
        <v>36</v>
      </c>
      <c r="D165" s="22"/>
      <c r="E165" s="22"/>
      <c r="F165" s="22"/>
      <c r="G165" s="24"/>
      <c r="H165" s="22"/>
      <c r="I165" s="69">
        <f>I164*0.3</f>
        <v>603</v>
      </c>
    </row>
    <row r="166" spans="3:10" ht="15.75" x14ac:dyDescent="0.25">
      <c r="C166" s="26" t="s">
        <v>22</v>
      </c>
      <c r="G166" s="16"/>
      <c r="I166" s="26">
        <f>I164+I165</f>
        <v>2613</v>
      </c>
    </row>
    <row r="167" spans="3:10" ht="15.75" x14ac:dyDescent="0.25">
      <c r="C167" s="26"/>
      <c r="G167" s="16"/>
      <c r="I167" s="26"/>
    </row>
    <row r="168" spans="3:10" ht="15.75" x14ac:dyDescent="0.25">
      <c r="C168" s="26"/>
      <c r="G168" s="16"/>
      <c r="I168" s="26"/>
    </row>
    <row r="169" spans="3:10" ht="15.75" x14ac:dyDescent="0.25">
      <c r="C169" s="26"/>
      <c r="G169" s="16"/>
      <c r="I169" s="26"/>
    </row>
    <row r="170" spans="3:10" ht="15.75" x14ac:dyDescent="0.25">
      <c r="C170" s="26"/>
      <c r="G170" s="16"/>
      <c r="I170" s="26"/>
    </row>
    <row r="171" spans="3:10" ht="15.75" x14ac:dyDescent="0.25">
      <c r="C171" s="26"/>
      <c r="G171" s="16"/>
      <c r="I171" s="26"/>
    </row>
    <row r="172" spans="3:10" ht="15.75" x14ac:dyDescent="0.25">
      <c r="C172" s="60" t="s">
        <v>135</v>
      </c>
    </row>
    <row r="173" spans="3:10" x14ac:dyDescent="0.2">
      <c r="C173" s="9"/>
      <c r="D173" s="9"/>
      <c r="E173" s="9"/>
      <c r="F173" s="9"/>
      <c r="G173" s="9"/>
      <c r="H173" s="9"/>
      <c r="I173" s="9"/>
    </row>
    <row r="174" spans="3:10" x14ac:dyDescent="0.2">
      <c r="C174" s="32" t="s">
        <v>5</v>
      </c>
      <c r="G174" s="13" t="s">
        <v>6</v>
      </c>
      <c r="H174" s="33" t="s">
        <v>37</v>
      </c>
      <c r="I174" s="40" t="s">
        <v>8</v>
      </c>
    </row>
    <row r="175" spans="3:10" x14ac:dyDescent="0.2">
      <c r="C175" s="9"/>
      <c r="D175" s="9"/>
      <c r="E175" s="9"/>
      <c r="F175" s="9"/>
      <c r="G175" s="9"/>
      <c r="H175" s="15" t="s">
        <v>9</v>
      </c>
      <c r="I175" s="15" t="s">
        <v>9</v>
      </c>
    </row>
    <row r="176" spans="3:10" x14ac:dyDescent="0.2">
      <c r="C176" t="s">
        <v>144</v>
      </c>
      <c r="G176" s="16">
        <v>1</v>
      </c>
      <c r="H176">
        <v>200</v>
      </c>
      <c r="I176" s="2">
        <f t="shared" ref="I176:I181" si="10">G176*H176</f>
        <v>200</v>
      </c>
    </row>
    <row r="177" spans="3:10" x14ac:dyDescent="0.2">
      <c r="C177" t="s">
        <v>42</v>
      </c>
      <c r="G177" s="16">
        <v>1</v>
      </c>
      <c r="H177">
        <v>400</v>
      </c>
      <c r="I177" s="2">
        <f t="shared" si="10"/>
        <v>400</v>
      </c>
    </row>
    <row r="178" spans="3:10" x14ac:dyDescent="0.2">
      <c r="C178" s="86" t="s">
        <v>337</v>
      </c>
      <c r="G178" s="16">
        <v>1</v>
      </c>
      <c r="H178">
        <v>300</v>
      </c>
      <c r="I178" s="2">
        <f t="shared" si="10"/>
        <v>300</v>
      </c>
    </row>
    <row r="179" spans="3:10" ht="15" customHeight="1" x14ac:dyDescent="0.2">
      <c r="C179" t="s">
        <v>177</v>
      </c>
      <c r="G179" s="16">
        <v>1</v>
      </c>
      <c r="H179">
        <v>400</v>
      </c>
      <c r="I179" s="2">
        <f t="shared" si="10"/>
        <v>400</v>
      </c>
    </row>
    <row r="180" spans="3:10" x14ac:dyDescent="0.2">
      <c r="C180" t="s">
        <v>143</v>
      </c>
      <c r="G180" s="16">
        <v>1</v>
      </c>
      <c r="H180">
        <v>150</v>
      </c>
      <c r="I180" s="2">
        <f t="shared" si="10"/>
        <v>150</v>
      </c>
    </row>
    <row r="181" spans="3:10" x14ac:dyDescent="0.2">
      <c r="C181" t="s">
        <v>146</v>
      </c>
      <c r="G181" s="16">
        <v>1</v>
      </c>
      <c r="H181">
        <v>120</v>
      </c>
      <c r="I181" s="62">
        <f t="shared" si="10"/>
        <v>120</v>
      </c>
    </row>
    <row r="182" spans="3:10" x14ac:dyDescent="0.2">
      <c r="C182" t="s">
        <v>179</v>
      </c>
      <c r="G182" s="16">
        <v>1</v>
      </c>
      <c r="H182">
        <v>450</v>
      </c>
      <c r="I182" s="62">
        <f>G182*H182</f>
        <v>450</v>
      </c>
    </row>
    <row r="183" spans="3:10" x14ac:dyDescent="0.2">
      <c r="C183" t="s">
        <v>180</v>
      </c>
      <c r="G183" s="16">
        <v>1</v>
      </c>
      <c r="H183">
        <v>550</v>
      </c>
      <c r="I183" s="62">
        <f>G183*H183</f>
        <v>550</v>
      </c>
    </row>
    <row r="184" spans="3:10" x14ac:dyDescent="0.2">
      <c r="C184" t="s">
        <v>178</v>
      </c>
      <c r="G184" s="16">
        <v>1</v>
      </c>
      <c r="H184">
        <v>180</v>
      </c>
      <c r="I184" s="62">
        <f>G184*H184</f>
        <v>180</v>
      </c>
    </row>
    <row r="185" spans="3:10" x14ac:dyDescent="0.2">
      <c r="C185" s="71" t="s">
        <v>46</v>
      </c>
      <c r="G185" s="16"/>
      <c r="I185" s="2"/>
    </row>
    <row r="186" spans="3:10" x14ac:dyDescent="0.2">
      <c r="C186" t="s">
        <v>47</v>
      </c>
      <c r="G186" s="16">
        <v>1</v>
      </c>
      <c r="H186">
        <v>350</v>
      </c>
      <c r="I186" s="2">
        <f>G186*H186</f>
        <v>350</v>
      </c>
    </row>
    <row r="187" spans="3:10" x14ac:dyDescent="0.2">
      <c r="C187" t="s">
        <v>48</v>
      </c>
      <c r="G187" s="16">
        <v>1</v>
      </c>
      <c r="H187">
        <v>80</v>
      </c>
      <c r="I187" s="2">
        <f>G187*H187</f>
        <v>80</v>
      </c>
      <c r="J187" s="148"/>
    </row>
    <row r="188" spans="3:10" x14ac:dyDescent="0.2">
      <c r="C188" t="s">
        <v>49</v>
      </c>
      <c r="G188" s="16">
        <v>1</v>
      </c>
      <c r="H188">
        <v>200</v>
      </c>
      <c r="I188" s="2">
        <f>G188*H188</f>
        <v>200</v>
      </c>
    </row>
    <row r="189" spans="3:10" x14ac:dyDescent="0.2">
      <c r="C189" s="71" t="s">
        <v>28</v>
      </c>
      <c r="G189" s="16"/>
      <c r="I189" s="2"/>
    </row>
    <row r="190" spans="3:10" x14ac:dyDescent="0.2">
      <c r="C190" t="s">
        <v>50</v>
      </c>
      <c r="G190" s="16">
        <v>1</v>
      </c>
      <c r="H190">
        <v>120</v>
      </c>
      <c r="I190" s="2">
        <f>G190*H190</f>
        <v>120</v>
      </c>
    </row>
    <row r="191" spans="3:10" x14ac:dyDescent="0.2">
      <c r="C191" t="s">
        <v>51</v>
      </c>
      <c r="G191" s="16">
        <v>1</v>
      </c>
      <c r="H191">
        <v>80</v>
      </c>
      <c r="I191" s="2">
        <f>G191*H191</f>
        <v>80</v>
      </c>
    </row>
    <row r="192" spans="3:10" x14ac:dyDescent="0.2">
      <c r="C192" t="s">
        <v>147</v>
      </c>
      <c r="G192" s="16">
        <v>1</v>
      </c>
      <c r="H192">
        <v>80</v>
      </c>
      <c r="I192" s="2">
        <f>H192*G192</f>
        <v>80</v>
      </c>
    </row>
    <row r="193" spans="3:10" s="2" customFormat="1" x14ac:dyDescent="0.2">
      <c r="C193" t="s">
        <v>34</v>
      </c>
      <c r="D193"/>
      <c r="E193"/>
      <c r="F193"/>
      <c r="G193" s="16">
        <v>2</v>
      </c>
      <c r="H193">
        <v>40</v>
      </c>
      <c r="I193" s="2">
        <f>G193*H193</f>
        <v>80</v>
      </c>
      <c r="J193" s="115"/>
    </row>
    <row r="194" spans="3:10" ht="13.5" thickBot="1" x14ac:dyDescent="0.25">
      <c r="C194" s="22" t="s">
        <v>19</v>
      </c>
      <c r="D194" s="22"/>
      <c r="E194" s="22"/>
      <c r="F194" s="22"/>
      <c r="G194" s="24">
        <v>1</v>
      </c>
      <c r="H194" s="22">
        <v>20</v>
      </c>
      <c r="I194" s="22">
        <f>G194*H194</f>
        <v>20</v>
      </c>
    </row>
    <row r="195" spans="3:10" x14ac:dyDescent="0.2">
      <c r="C195" s="72" t="s">
        <v>35</v>
      </c>
      <c r="D195" s="65"/>
      <c r="E195" s="65"/>
      <c r="F195" s="65"/>
      <c r="G195" s="73"/>
      <c r="H195" s="65"/>
      <c r="I195" s="65">
        <f>SUM(I176:I184)+SUM(I186:I188)+SUM(I190:I194)</f>
        <v>3760</v>
      </c>
    </row>
    <row r="196" spans="3:10" ht="13.5" thickBot="1" x14ac:dyDescent="0.25">
      <c r="C196" s="31" t="s">
        <v>82</v>
      </c>
      <c r="D196" s="22"/>
      <c r="E196" s="22"/>
      <c r="F196" s="22"/>
      <c r="G196" s="24"/>
      <c r="H196" s="22"/>
      <c r="I196" s="74">
        <f>I195*0.25</f>
        <v>940</v>
      </c>
    </row>
    <row r="197" spans="3:10" ht="15.75" x14ac:dyDescent="0.25">
      <c r="C197" s="26" t="s">
        <v>22</v>
      </c>
      <c r="G197" s="16"/>
      <c r="I197" s="28">
        <f>I195+I196</f>
        <v>4700</v>
      </c>
    </row>
    <row r="198" spans="3:10" ht="15.75" x14ac:dyDescent="0.25">
      <c r="C198" s="26"/>
      <c r="G198" s="16"/>
      <c r="I198" s="28"/>
    </row>
    <row r="199" spans="3:10" ht="15.75" x14ac:dyDescent="0.25">
      <c r="C199" s="26"/>
      <c r="G199" s="16"/>
      <c r="I199" s="28"/>
    </row>
    <row r="200" spans="3:10" ht="15.75" x14ac:dyDescent="0.25">
      <c r="C200" s="26"/>
      <c r="G200" s="16"/>
      <c r="I200" s="28"/>
    </row>
    <row r="201" spans="3:10" ht="15.75" x14ac:dyDescent="0.25">
      <c r="C201" s="60" t="s">
        <v>201</v>
      </c>
    </row>
    <row r="202" spans="3:10" x14ac:dyDescent="0.2">
      <c r="C202" s="9"/>
      <c r="D202" s="9"/>
      <c r="E202" s="9"/>
      <c r="F202" s="9"/>
      <c r="G202" s="9"/>
      <c r="H202" s="9"/>
      <c r="I202" s="9"/>
    </row>
    <row r="203" spans="3:10" x14ac:dyDescent="0.2">
      <c r="C203" s="32" t="s">
        <v>5</v>
      </c>
      <c r="G203" s="38" t="s">
        <v>6</v>
      </c>
      <c r="H203" s="33" t="s">
        <v>37</v>
      </c>
      <c r="I203" s="40" t="s">
        <v>8</v>
      </c>
    </row>
    <row r="204" spans="3:10" x14ac:dyDescent="0.2">
      <c r="C204" s="9"/>
      <c r="D204" s="9"/>
      <c r="E204" s="9"/>
      <c r="F204" s="9"/>
      <c r="G204" s="9"/>
      <c r="H204" s="15" t="s">
        <v>9</v>
      </c>
      <c r="I204" s="15" t="s">
        <v>9</v>
      </c>
    </row>
    <row r="205" spans="3:10" x14ac:dyDescent="0.2">
      <c r="C205" s="86" t="s">
        <v>202</v>
      </c>
      <c r="G205" s="16">
        <v>1</v>
      </c>
      <c r="H205">
        <v>100</v>
      </c>
      <c r="I205" s="2">
        <f t="shared" ref="I205:I211" si="11">G205*H205</f>
        <v>100</v>
      </c>
    </row>
    <row r="206" spans="3:10" x14ac:dyDescent="0.2">
      <c r="C206" s="86" t="s">
        <v>203</v>
      </c>
      <c r="G206" s="16">
        <v>6</v>
      </c>
      <c r="H206">
        <v>120</v>
      </c>
      <c r="I206" s="2">
        <f t="shared" si="11"/>
        <v>720</v>
      </c>
    </row>
    <row r="207" spans="3:10" x14ac:dyDescent="0.2">
      <c r="C207" s="86" t="s">
        <v>204</v>
      </c>
      <c r="G207" s="16">
        <v>1</v>
      </c>
      <c r="H207">
        <v>80</v>
      </c>
      <c r="I207" s="2">
        <f t="shared" si="11"/>
        <v>80</v>
      </c>
    </row>
    <row r="208" spans="3:10" x14ac:dyDescent="0.2">
      <c r="C208" s="86" t="s">
        <v>30</v>
      </c>
      <c r="G208" s="16">
        <v>1</v>
      </c>
      <c r="H208">
        <v>80</v>
      </c>
      <c r="I208" s="62">
        <f t="shared" si="11"/>
        <v>80</v>
      </c>
    </row>
    <row r="209" spans="3:9" x14ac:dyDescent="0.2">
      <c r="C209" s="86" t="s">
        <v>31</v>
      </c>
      <c r="G209" s="16">
        <v>1</v>
      </c>
      <c r="H209">
        <v>80</v>
      </c>
      <c r="I209" s="62">
        <f t="shared" si="11"/>
        <v>80</v>
      </c>
    </row>
    <row r="210" spans="3:9" x14ac:dyDescent="0.2">
      <c r="C210" s="86" t="s">
        <v>226</v>
      </c>
      <c r="G210" s="16">
        <v>1</v>
      </c>
      <c r="H210">
        <v>80</v>
      </c>
      <c r="I210" s="2">
        <f t="shared" si="11"/>
        <v>80</v>
      </c>
    </row>
    <row r="211" spans="3:9" ht="13.5" thickBot="1" x14ac:dyDescent="0.25">
      <c r="C211" s="86" t="s">
        <v>205</v>
      </c>
      <c r="G211" s="16">
        <v>1</v>
      </c>
      <c r="H211">
        <v>80</v>
      </c>
      <c r="I211" s="2">
        <f t="shared" si="11"/>
        <v>80</v>
      </c>
    </row>
    <row r="212" spans="3:9" x14ac:dyDescent="0.2">
      <c r="C212" s="72" t="s">
        <v>35</v>
      </c>
      <c r="D212" s="65"/>
      <c r="E212" s="65"/>
      <c r="F212" s="65"/>
      <c r="G212" s="73"/>
      <c r="H212" s="65"/>
      <c r="I212" s="65">
        <f>SUM(I205:I211)</f>
        <v>1220</v>
      </c>
    </row>
    <row r="213" spans="3:9" ht="13.5" thickBot="1" x14ac:dyDescent="0.25">
      <c r="C213" s="23" t="s">
        <v>36</v>
      </c>
      <c r="D213" s="22"/>
      <c r="E213" s="22"/>
      <c r="F213" s="22"/>
      <c r="G213" s="24"/>
      <c r="H213" s="22"/>
      <c r="I213" s="74">
        <f>I212*0.3</f>
        <v>366</v>
      </c>
    </row>
    <row r="214" spans="3:9" ht="15.75" x14ac:dyDescent="0.25">
      <c r="C214" s="26" t="s">
        <v>22</v>
      </c>
      <c r="G214" s="16"/>
      <c r="I214" s="28">
        <f>I212+I213</f>
        <v>1586</v>
      </c>
    </row>
    <row r="215" spans="3:9" ht="15.75" x14ac:dyDescent="0.25">
      <c r="C215" s="26"/>
      <c r="G215" s="16"/>
      <c r="I215" s="28"/>
    </row>
    <row r="216" spans="3:9" ht="15.75" x14ac:dyDescent="0.25">
      <c r="C216" s="26"/>
      <c r="G216" s="16"/>
      <c r="I216" s="28"/>
    </row>
    <row r="217" spans="3:9" ht="15.75" x14ac:dyDescent="0.25">
      <c r="C217" s="34"/>
      <c r="G217" s="16"/>
      <c r="I217" s="35"/>
    </row>
    <row r="218" spans="3:9" ht="15.75" x14ac:dyDescent="0.25">
      <c r="C218" s="34"/>
      <c r="G218" s="16"/>
      <c r="I218" s="35"/>
    </row>
    <row r="219" spans="3:9" ht="15.75" x14ac:dyDescent="0.25">
      <c r="C219" s="60" t="s">
        <v>159</v>
      </c>
    </row>
    <row r="220" spans="3:9" x14ac:dyDescent="0.2">
      <c r="C220" s="9"/>
      <c r="D220" s="9"/>
      <c r="E220" s="9"/>
      <c r="F220" s="9"/>
      <c r="G220" s="9"/>
      <c r="H220" s="9"/>
      <c r="I220" s="9"/>
    </row>
    <row r="221" spans="3:9" x14ac:dyDescent="0.2">
      <c r="C221" s="32" t="s">
        <v>5</v>
      </c>
      <c r="G221" s="38" t="s">
        <v>6</v>
      </c>
      <c r="H221" s="33" t="s">
        <v>37</v>
      </c>
      <c r="I221" s="40" t="s">
        <v>8</v>
      </c>
    </row>
    <row r="222" spans="3:9" x14ac:dyDescent="0.2">
      <c r="C222" s="9"/>
      <c r="D222" s="9"/>
      <c r="E222" s="9"/>
      <c r="F222" s="9"/>
      <c r="G222" s="9"/>
      <c r="H222" s="15" t="s">
        <v>9</v>
      </c>
      <c r="I222" s="15" t="s">
        <v>9</v>
      </c>
    </row>
    <row r="223" spans="3:9" x14ac:dyDescent="0.2">
      <c r="C223" t="s">
        <v>55</v>
      </c>
      <c r="G223" s="16">
        <v>2</v>
      </c>
      <c r="H223">
        <v>400</v>
      </c>
      <c r="I223" s="2">
        <f>G223*H223</f>
        <v>800</v>
      </c>
    </row>
    <row r="224" spans="3:9" x14ac:dyDescent="0.2">
      <c r="C224" s="86" t="s">
        <v>214</v>
      </c>
      <c r="G224" s="16">
        <v>1</v>
      </c>
      <c r="H224">
        <v>600</v>
      </c>
      <c r="I224" s="2">
        <f t="shared" ref="I224" si="12">G224*H224</f>
        <v>600</v>
      </c>
    </row>
    <row r="225" spans="3:10" x14ac:dyDescent="0.2">
      <c r="C225" t="s">
        <v>153</v>
      </c>
      <c r="G225" s="146">
        <v>1</v>
      </c>
      <c r="H225">
        <v>160</v>
      </c>
      <c r="I225" s="2">
        <f t="shared" ref="I225:I233" si="13">G225*H225</f>
        <v>160</v>
      </c>
      <c r="J225" s="115"/>
    </row>
    <row r="226" spans="3:10" x14ac:dyDescent="0.2">
      <c r="C226" t="s">
        <v>56</v>
      </c>
      <c r="G226" s="16">
        <v>2</v>
      </c>
      <c r="H226">
        <v>50</v>
      </c>
      <c r="I226" s="2">
        <f t="shared" si="13"/>
        <v>100</v>
      </c>
    </row>
    <row r="227" spans="3:10" x14ac:dyDescent="0.2">
      <c r="C227" t="s">
        <v>227</v>
      </c>
      <c r="G227" s="16">
        <v>1</v>
      </c>
      <c r="H227">
        <v>300</v>
      </c>
      <c r="I227" s="62">
        <f t="shared" si="13"/>
        <v>300</v>
      </c>
    </row>
    <row r="228" spans="3:10" x14ac:dyDescent="0.2">
      <c r="C228" t="s">
        <v>158</v>
      </c>
      <c r="G228" s="16">
        <v>8</v>
      </c>
      <c r="H228">
        <v>80</v>
      </c>
      <c r="I228" s="62">
        <f t="shared" si="13"/>
        <v>640</v>
      </c>
    </row>
    <row r="229" spans="3:10" x14ac:dyDescent="0.2">
      <c r="C229" t="s">
        <v>57</v>
      </c>
      <c r="G229" s="16">
        <v>1</v>
      </c>
      <c r="H229">
        <v>150</v>
      </c>
      <c r="I229" s="2">
        <f t="shared" si="13"/>
        <v>150</v>
      </c>
    </row>
    <row r="230" spans="3:10" x14ac:dyDescent="0.2">
      <c r="C230" s="86" t="s">
        <v>228</v>
      </c>
      <c r="G230" s="16">
        <v>2</v>
      </c>
      <c r="H230">
        <v>120</v>
      </c>
      <c r="I230" s="2">
        <f t="shared" si="13"/>
        <v>240</v>
      </c>
    </row>
    <row r="231" spans="3:10" x14ac:dyDescent="0.2">
      <c r="C231" s="86" t="s">
        <v>338</v>
      </c>
      <c r="G231" s="16">
        <v>4</v>
      </c>
      <c r="H231">
        <v>120</v>
      </c>
      <c r="I231" s="62">
        <f t="shared" si="13"/>
        <v>480</v>
      </c>
    </row>
    <row r="232" spans="3:10" x14ac:dyDescent="0.2">
      <c r="C232" t="s">
        <v>30</v>
      </c>
      <c r="G232" s="16">
        <v>1</v>
      </c>
      <c r="H232">
        <v>80</v>
      </c>
      <c r="I232" s="2">
        <f t="shared" si="13"/>
        <v>80</v>
      </c>
    </row>
    <row r="233" spans="3:10" x14ac:dyDescent="0.2">
      <c r="C233" t="s">
        <v>31</v>
      </c>
      <c r="G233" s="16">
        <v>1</v>
      </c>
      <c r="H233">
        <v>80</v>
      </c>
      <c r="I233" s="2">
        <f t="shared" si="13"/>
        <v>80</v>
      </c>
    </row>
    <row r="234" spans="3:10" x14ac:dyDescent="0.2">
      <c r="C234" s="71" t="s">
        <v>28</v>
      </c>
      <c r="G234" s="16"/>
      <c r="I234" s="2"/>
    </row>
    <row r="235" spans="3:10" x14ac:dyDescent="0.2">
      <c r="C235" t="s">
        <v>58</v>
      </c>
      <c r="G235" s="16">
        <v>1</v>
      </c>
      <c r="H235">
        <v>120</v>
      </c>
      <c r="I235" s="2">
        <f t="shared" ref="I235:I243" si="14">G235*H235</f>
        <v>120</v>
      </c>
    </row>
    <row r="236" spans="3:10" x14ac:dyDescent="0.2">
      <c r="C236" s="86" t="s">
        <v>215</v>
      </c>
      <c r="G236" s="16">
        <v>1</v>
      </c>
      <c r="H236">
        <v>100</v>
      </c>
      <c r="I236" s="62">
        <f t="shared" si="14"/>
        <v>100</v>
      </c>
    </row>
    <row r="237" spans="3:10" x14ac:dyDescent="0.2">
      <c r="C237" t="s">
        <v>19</v>
      </c>
      <c r="G237" s="16">
        <v>1</v>
      </c>
      <c r="H237">
        <v>20</v>
      </c>
      <c r="I237" s="2">
        <f t="shared" si="14"/>
        <v>20</v>
      </c>
    </row>
    <row r="238" spans="3:10" x14ac:dyDescent="0.2">
      <c r="C238" t="s">
        <v>59</v>
      </c>
      <c r="G238" s="16">
        <v>2</v>
      </c>
      <c r="H238">
        <v>50</v>
      </c>
      <c r="I238" s="2">
        <f t="shared" si="14"/>
        <v>100</v>
      </c>
    </row>
    <row r="239" spans="3:10" x14ac:dyDescent="0.2">
      <c r="C239" s="86" t="s">
        <v>217</v>
      </c>
      <c r="G239" s="16">
        <v>1</v>
      </c>
      <c r="H239" s="86">
        <v>350</v>
      </c>
      <c r="I239" s="2">
        <f t="shared" si="14"/>
        <v>350</v>
      </c>
    </row>
    <row r="240" spans="3:10" x14ac:dyDescent="0.2">
      <c r="C240" t="s">
        <v>60</v>
      </c>
      <c r="G240" s="16">
        <v>1</v>
      </c>
      <c r="H240">
        <v>150</v>
      </c>
      <c r="I240" s="2">
        <f t="shared" si="14"/>
        <v>150</v>
      </c>
    </row>
    <row r="241" spans="3:9" x14ac:dyDescent="0.2">
      <c r="C241" t="s">
        <v>61</v>
      </c>
      <c r="G241" s="16">
        <v>1</v>
      </c>
      <c r="H241">
        <v>150</v>
      </c>
      <c r="I241" s="2">
        <f t="shared" si="14"/>
        <v>150</v>
      </c>
    </row>
    <row r="242" spans="3:9" x14ac:dyDescent="0.2">
      <c r="C242" s="86" t="s">
        <v>216</v>
      </c>
      <c r="G242" s="16">
        <v>1</v>
      </c>
      <c r="H242">
        <v>250</v>
      </c>
      <c r="I242" s="62">
        <f t="shared" si="14"/>
        <v>250</v>
      </c>
    </row>
    <row r="243" spans="3:9" x14ac:dyDescent="0.2">
      <c r="C243" t="s">
        <v>166</v>
      </c>
      <c r="G243" s="16">
        <v>1</v>
      </c>
      <c r="H243">
        <v>150</v>
      </c>
      <c r="I243" s="62">
        <f t="shared" si="14"/>
        <v>150</v>
      </c>
    </row>
    <row r="244" spans="3:9" ht="13.5" thickBot="1" x14ac:dyDescent="0.25">
      <c r="C244" s="22" t="s">
        <v>62</v>
      </c>
      <c r="D244" s="22"/>
      <c r="E244" s="22"/>
      <c r="F244" s="22"/>
      <c r="G244" s="24">
        <v>1</v>
      </c>
      <c r="H244" s="22">
        <v>120</v>
      </c>
      <c r="I244" s="22">
        <f>G244*H244</f>
        <v>120</v>
      </c>
    </row>
    <row r="245" spans="3:9" x14ac:dyDescent="0.2">
      <c r="C245" s="72" t="s">
        <v>35</v>
      </c>
      <c r="D245" s="65"/>
      <c r="E245" s="65"/>
      <c r="F245" s="65"/>
      <c r="G245" s="73"/>
      <c r="H245" s="65"/>
      <c r="I245" s="65">
        <f>SUM(I223:I244)</f>
        <v>5140</v>
      </c>
    </row>
    <row r="246" spans="3:9" ht="13.5" thickBot="1" x14ac:dyDescent="0.25">
      <c r="C246" s="23" t="s">
        <v>36</v>
      </c>
      <c r="D246" s="22"/>
      <c r="E246" s="22"/>
      <c r="F246" s="22"/>
      <c r="G246" s="24"/>
      <c r="H246" s="22"/>
      <c r="I246" s="74">
        <f>I245*0.3</f>
        <v>1542</v>
      </c>
    </row>
    <row r="247" spans="3:9" ht="15.75" x14ac:dyDescent="0.25">
      <c r="C247" s="26" t="s">
        <v>22</v>
      </c>
      <c r="G247" s="16"/>
      <c r="I247" s="28">
        <f>I245+I246</f>
        <v>6682</v>
      </c>
    </row>
    <row r="254" spans="3:9" ht="15.75" x14ac:dyDescent="0.25">
      <c r="C254" s="26"/>
      <c r="G254" s="16"/>
      <c r="I254" s="28"/>
    </row>
    <row r="255" spans="3:9" ht="15.75" x14ac:dyDescent="0.25">
      <c r="C255" s="26"/>
      <c r="G255" s="16"/>
      <c r="I255" s="28"/>
    </row>
    <row r="256" spans="3:9" ht="15.75" x14ac:dyDescent="0.25">
      <c r="C256" s="26" t="s">
        <v>185</v>
      </c>
    </row>
    <row r="257" spans="3:9" x14ac:dyDescent="0.2">
      <c r="C257" s="9"/>
      <c r="D257" s="9"/>
      <c r="E257" s="9"/>
      <c r="F257" s="9"/>
      <c r="G257" s="9"/>
      <c r="H257" s="9"/>
      <c r="I257" s="9"/>
    </row>
    <row r="258" spans="3:9" x14ac:dyDescent="0.2">
      <c r="C258" s="10" t="s">
        <v>5</v>
      </c>
      <c r="D258" s="10"/>
      <c r="E258" s="10"/>
      <c r="F258" s="10"/>
      <c r="G258" s="13" t="s">
        <v>6</v>
      </c>
      <c r="H258" s="14" t="s">
        <v>37</v>
      </c>
      <c r="I258" s="14" t="s">
        <v>8</v>
      </c>
    </row>
    <row r="259" spans="3:9" x14ac:dyDescent="0.2">
      <c r="C259" s="9"/>
      <c r="D259" s="9"/>
      <c r="E259" s="9"/>
      <c r="F259" s="9"/>
      <c r="G259" s="9"/>
      <c r="H259" s="15" t="s">
        <v>9</v>
      </c>
      <c r="I259" s="15" t="s">
        <v>9</v>
      </c>
    </row>
    <row r="260" spans="3:9" x14ac:dyDescent="0.2">
      <c r="C260" t="s">
        <v>186</v>
      </c>
      <c r="G260" s="16">
        <v>0</v>
      </c>
      <c r="H260">
        <v>150</v>
      </c>
      <c r="I260">
        <f t="shared" ref="I260:I267" si="15">G260*H260</f>
        <v>0</v>
      </c>
    </row>
    <row r="261" spans="3:9" x14ac:dyDescent="0.2">
      <c r="C261" t="s">
        <v>187</v>
      </c>
      <c r="G261" s="16">
        <v>0</v>
      </c>
      <c r="H261">
        <v>400</v>
      </c>
      <c r="I261">
        <f t="shared" si="15"/>
        <v>0</v>
      </c>
    </row>
    <row r="262" spans="3:9" x14ac:dyDescent="0.2">
      <c r="C262" s="86" t="s">
        <v>213</v>
      </c>
      <c r="G262" s="16">
        <v>0</v>
      </c>
      <c r="H262">
        <v>100</v>
      </c>
      <c r="I262">
        <f t="shared" si="15"/>
        <v>0</v>
      </c>
    </row>
    <row r="263" spans="3:9" x14ac:dyDescent="0.2">
      <c r="C263" t="s">
        <v>66</v>
      </c>
      <c r="G263" s="16">
        <v>0</v>
      </c>
      <c r="H263">
        <v>30</v>
      </c>
      <c r="I263">
        <f t="shared" si="15"/>
        <v>0</v>
      </c>
    </row>
    <row r="264" spans="3:9" x14ac:dyDescent="0.2">
      <c r="C264" t="s">
        <v>188</v>
      </c>
      <c r="G264" s="16">
        <v>0</v>
      </c>
      <c r="H264">
        <v>200</v>
      </c>
      <c r="I264">
        <f t="shared" si="15"/>
        <v>0</v>
      </c>
    </row>
    <row r="265" spans="3:9" x14ac:dyDescent="0.2">
      <c r="C265" t="s">
        <v>189</v>
      </c>
      <c r="G265" s="16">
        <v>0</v>
      </c>
      <c r="H265">
        <v>120</v>
      </c>
      <c r="I265">
        <f t="shared" si="15"/>
        <v>0</v>
      </c>
    </row>
    <row r="266" spans="3:9" x14ac:dyDescent="0.2">
      <c r="C266" t="s">
        <v>190</v>
      </c>
      <c r="G266" s="16">
        <v>0</v>
      </c>
      <c r="H266">
        <v>120</v>
      </c>
      <c r="I266">
        <f t="shared" si="15"/>
        <v>0</v>
      </c>
    </row>
    <row r="267" spans="3:9" x14ac:dyDescent="0.2">
      <c r="C267" s="9" t="s">
        <v>191</v>
      </c>
      <c r="D267" s="9"/>
      <c r="E267" s="9"/>
      <c r="F267" s="9"/>
      <c r="G267" s="19">
        <v>0</v>
      </c>
      <c r="H267" s="9">
        <v>150</v>
      </c>
      <c r="I267" s="9">
        <f t="shared" si="15"/>
        <v>0</v>
      </c>
    </row>
    <row r="268" spans="3:9" x14ac:dyDescent="0.2">
      <c r="C268" s="21" t="s">
        <v>20</v>
      </c>
      <c r="G268" s="16"/>
      <c r="I268">
        <f>SUM(I260:I267)</f>
        <v>0</v>
      </c>
    </row>
    <row r="269" spans="3:9" ht="13.5" thickBot="1" x14ac:dyDescent="0.25">
      <c r="C269" s="79" t="s">
        <v>36</v>
      </c>
      <c r="D269" s="69"/>
      <c r="E269" s="69"/>
      <c r="F269" s="69"/>
      <c r="G269" s="80"/>
      <c r="H269" s="69"/>
      <c r="I269" s="69">
        <f>I268*0.3</f>
        <v>0</v>
      </c>
    </row>
    <row r="270" spans="3:9" ht="15.75" x14ac:dyDescent="0.25">
      <c r="C270" s="26" t="s">
        <v>22</v>
      </c>
      <c r="G270" s="16"/>
      <c r="I270" s="26">
        <f>I268+I269</f>
        <v>0</v>
      </c>
    </row>
    <row r="271" spans="3:9" ht="15.75" x14ac:dyDescent="0.25">
      <c r="C271" s="26"/>
      <c r="G271" s="16"/>
      <c r="I271" s="28"/>
    </row>
    <row r="272" spans="3:9" ht="15.75" x14ac:dyDescent="0.25">
      <c r="C272" s="26"/>
      <c r="G272" s="16"/>
      <c r="I272" s="28"/>
    </row>
    <row r="273" spans="3:9" ht="15.75" x14ac:dyDescent="0.25">
      <c r="C273" s="26"/>
      <c r="G273" s="16"/>
      <c r="I273" s="28"/>
    </row>
    <row r="274" spans="3:9" ht="15.75" x14ac:dyDescent="0.25">
      <c r="C274" s="26"/>
      <c r="G274" s="16"/>
      <c r="I274" s="28"/>
    </row>
    <row r="275" spans="3:9" ht="15.75" x14ac:dyDescent="0.25">
      <c r="C275" s="26"/>
      <c r="G275" s="16"/>
      <c r="I275" s="28"/>
    </row>
    <row r="276" spans="3:9" ht="15.75" x14ac:dyDescent="0.25">
      <c r="C276" s="26"/>
      <c r="G276" s="16"/>
      <c r="I276" s="28"/>
    </row>
    <row r="277" spans="3:9" ht="15.75" x14ac:dyDescent="0.25">
      <c r="C277" s="26"/>
      <c r="G277" s="16"/>
      <c r="I277" s="28"/>
    </row>
    <row r="278" spans="3:9" ht="15.75" x14ac:dyDescent="0.25">
      <c r="C278" s="26"/>
      <c r="G278" s="16"/>
      <c r="I278" s="28"/>
    </row>
    <row r="279" spans="3:9" ht="15.75" x14ac:dyDescent="0.25">
      <c r="C279" s="26"/>
      <c r="G279" s="16"/>
      <c r="I279" s="28"/>
    </row>
    <row r="280" spans="3:9" ht="15.75" x14ac:dyDescent="0.25">
      <c r="C280" s="26"/>
      <c r="G280" s="16"/>
      <c r="I280" s="28"/>
    </row>
    <row r="281" spans="3:9" x14ac:dyDescent="0.2">
      <c r="G281" s="16"/>
    </row>
    <row r="282" spans="3:9" ht="15.75" x14ac:dyDescent="0.25">
      <c r="C282" s="60" t="s">
        <v>229</v>
      </c>
      <c r="D282" s="147"/>
    </row>
    <row r="283" spans="3:9" x14ac:dyDescent="0.2">
      <c r="C283" s="9"/>
      <c r="D283" s="9"/>
      <c r="E283" s="9"/>
      <c r="F283" s="9"/>
      <c r="G283" s="9"/>
      <c r="H283" s="9"/>
      <c r="I283" s="9"/>
    </row>
    <row r="284" spans="3:9" x14ac:dyDescent="0.2">
      <c r="C284" s="32" t="s">
        <v>5</v>
      </c>
      <c r="D284" s="32"/>
      <c r="E284" s="32"/>
      <c r="F284" s="32"/>
      <c r="G284" s="38" t="s">
        <v>6</v>
      </c>
      <c r="H284" s="33" t="s">
        <v>63</v>
      </c>
      <c r="I284" s="40" t="s">
        <v>8</v>
      </c>
    </row>
    <row r="285" spans="3:9" x14ac:dyDescent="0.2">
      <c r="C285" s="9"/>
      <c r="D285" s="9"/>
      <c r="E285" s="9"/>
      <c r="F285" s="9"/>
      <c r="G285" s="9"/>
      <c r="H285" s="15" t="s">
        <v>9</v>
      </c>
      <c r="I285" s="15" t="s">
        <v>9</v>
      </c>
    </row>
    <row r="286" spans="3:9" x14ac:dyDescent="0.2">
      <c r="C286" t="s">
        <v>64</v>
      </c>
      <c r="G286" s="16">
        <v>1</v>
      </c>
      <c r="H286">
        <v>300</v>
      </c>
      <c r="I286" s="2">
        <f t="shared" ref="I286:I292" si="16">G286*H286</f>
        <v>300</v>
      </c>
    </row>
    <row r="287" spans="3:9" x14ac:dyDescent="0.2">
      <c r="C287" t="s">
        <v>65</v>
      </c>
      <c r="G287" s="16">
        <v>2</v>
      </c>
      <c r="H287">
        <v>250</v>
      </c>
      <c r="I287" s="2">
        <f t="shared" si="16"/>
        <v>500</v>
      </c>
    </row>
    <row r="288" spans="3:9" x14ac:dyDescent="0.2">
      <c r="C288" s="86" t="s">
        <v>196</v>
      </c>
      <c r="G288" s="16">
        <v>2</v>
      </c>
      <c r="H288">
        <v>400</v>
      </c>
      <c r="I288" s="2">
        <f t="shared" si="16"/>
        <v>800</v>
      </c>
    </row>
    <row r="289" spans="3:10" x14ac:dyDescent="0.2">
      <c r="C289" t="s">
        <v>66</v>
      </c>
      <c r="G289" s="16">
        <v>1</v>
      </c>
      <c r="H289">
        <v>50</v>
      </c>
      <c r="I289" s="2">
        <f t="shared" si="16"/>
        <v>50</v>
      </c>
    </row>
    <row r="290" spans="3:10" x14ac:dyDescent="0.2">
      <c r="C290" t="s">
        <v>67</v>
      </c>
      <c r="G290" s="16">
        <v>1</v>
      </c>
      <c r="H290">
        <v>50</v>
      </c>
      <c r="I290" s="2">
        <f t="shared" si="16"/>
        <v>50</v>
      </c>
    </row>
    <row r="291" spans="3:10" x14ac:dyDescent="0.2">
      <c r="C291" t="s">
        <v>181</v>
      </c>
      <c r="G291" s="16">
        <v>1</v>
      </c>
      <c r="H291">
        <v>200</v>
      </c>
      <c r="I291" s="62">
        <f t="shared" si="16"/>
        <v>200</v>
      </c>
    </row>
    <row r="292" spans="3:10" x14ac:dyDescent="0.2">
      <c r="C292" t="s">
        <v>182</v>
      </c>
      <c r="G292" s="16">
        <v>1</v>
      </c>
      <c r="H292">
        <v>100</v>
      </c>
      <c r="I292" s="62">
        <f t="shared" si="16"/>
        <v>100</v>
      </c>
    </row>
    <row r="293" spans="3:10" x14ac:dyDescent="0.2">
      <c r="C293" s="71" t="s">
        <v>28</v>
      </c>
      <c r="G293" s="16"/>
      <c r="I293" s="2"/>
    </row>
    <row r="294" spans="3:10" x14ac:dyDescent="0.2">
      <c r="C294" t="s">
        <v>43</v>
      </c>
      <c r="G294" s="16">
        <v>1</v>
      </c>
      <c r="H294">
        <v>100</v>
      </c>
      <c r="I294" s="2">
        <f>G294*H294</f>
        <v>100</v>
      </c>
    </row>
    <row r="295" spans="3:10" x14ac:dyDescent="0.2">
      <c r="C295" t="s">
        <v>30</v>
      </c>
      <c r="G295" s="16">
        <v>1</v>
      </c>
      <c r="H295">
        <v>80</v>
      </c>
      <c r="I295" s="2">
        <f>G295*H295</f>
        <v>80</v>
      </c>
    </row>
    <row r="296" spans="3:10" x14ac:dyDescent="0.2">
      <c r="C296" t="s">
        <v>148</v>
      </c>
      <c r="G296" s="16">
        <v>1</v>
      </c>
      <c r="H296">
        <v>80</v>
      </c>
      <c r="I296" s="2">
        <f>G296*H296</f>
        <v>80</v>
      </c>
    </row>
    <row r="297" spans="3:10" s="2" customFormat="1" ht="13.5" thickBot="1" x14ac:dyDescent="0.25">
      <c r="C297" s="22" t="s">
        <v>19</v>
      </c>
      <c r="D297" s="22"/>
      <c r="E297" s="22"/>
      <c r="F297" s="22"/>
      <c r="G297" s="24">
        <v>1</v>
      </c>
      <c r="H297" s="22">
        <v>20</v>
      </c>
      <c r="I297" s="22">
        <f>G297*H297</f>
        <v>20</v>
      </c>
      <c r="J297" s="115"/>
    </row>
    <row r="298" spans="3:10" x14ac:dyDescent="0.2">
      <c r="C298" s="29" t="s">
        <v>35</v>
      </c>
      <c r="D298" s="9"/>
      <c r="E298" s="9"/>
      <c r="F298" s="9"/>
      <c r="G298" s="19"/>
      <c r="H298" s="9"/>
      <c r="I298" s="9">
        <f>SUM(I286:I297)</f>
        <v>2280</v>
      </c>
    </row>
    <row r="299" spans="3:10" ht="13.5" thickBot="1" x14ac:dyDescent="0.25">
      <c r="C299" s="23" t="s">
        <v>36</v>
      </c>
      <c r="D299" s="22"/>
      <c r="E299" s="22"/>
      <c r="F299" s="22"/>
      <c r="G299" s="24"/>
      <c r="H299" s="22"/>
      <c r="I299" s="69">
        <f>I298*0.3</f>
        <v>684</v>
      </c>
    </row>
    <row r="300" spans="3:10" ht="15.75" x14ac:dyDescent="0.25">
      <c r="C300" s="26" t="s">
        <v>22</v>
      </c>
      <c r="G300" s="16"/>
      <c r="I300" s="26">
        <f>I298+I299</f>
        <v>2964</v>
      </c>
    </row>
    <row r="301" spans="3:10" ht="16.5" customHeight="1" x14ac:dyDescent="0.2">
      <c r="G301" s="16"/>
    </row>
    <row r="311" spans="3:9" ht="18" x14ac:dyDescent="0.25">
      <c r="C311" s="67"/>
    </row>
    <row r="312" spans="3:9" x14ac:dyDescent="0.2">
      <c r="D312" s="147"/>
    </row>
    <row r="313" spans="3:9" ht="15.75" x14ac:dyDescent="0.25">
      <c r="C313" s="60" t="s">
        <v>134</v>
      </c>
    </row>
    <row r="314" spans="3:9" x14ac:dyDescent="0.2">
      <c r="C314" s="9"/>
      <c r="D314" s="9"/>
      <c r="E314" s="9"/>
      <c r="F314" s="9"/>
      <c r="G314" s="9"/>
      <c r="H314" s="9"/>
      <c r="I314" s="9"/>
    </row>
    <row r="315" spans="3:9" x14ac:dyDescent="0.2">
      <c r="C315" s="32" t="s">
        <v>5</v>
      </c>
      <c r="D315" s="32"/>
      <c r="E315" s="32"/>
      <c r="F315" s="32"/>
      <c r="G315" s="38" t="s">
        <v>6</v>
      </c>
      <c r="H315" s="33" t="s">
        <v>37</v>
      </c>
      <c r="I315" s="40" t="s">
        <v>8</v>
      </c>
    </row>
    <row r="316" spans="3:9" x14ac:dyDescent="0.2">
      <c r="C316" s="9"/>
      <c r="D316" s="9"/>
      <c r="E316" s="9"/>
      <c r="F316" s="9"/>
      <c r="G316" s="9"/>
      <c r="H316" s="30" t="s">
        <v>9</v>
      </c>
      <c r="I316" s="30" t="s">
        <v>9</v>
      </c>
    </row>
    <row r="317" spans="3:9" x14ac:dyDescent="0.2">
      <c r="C317" t="s">
        <v>68</v>
      </c>
      <c r="G317" s="16">
        <v>4</v>
      </c>
      <c r="H317">
        <v>40</v>
      </c>
      <c r="I317" s="2">
        <f>G317*H317</f>
        <v>160</v>
      </c>
    </row>
    <row r="318" spans="3:9" x14ac:dyDescent="0.2">
      <c r="C318" t="s">
        <v>69</v>
      </c>
      <c r="G318" s="16">
        <v>1</v>
      </c>
      <c r="H318">
        <v>50</v>
      </c>
      <c r="I318" s="2">
        <f>+G318*H318</f>
        <v>50</v>
      </c>
    </row>
    <row r="319" spans="3:9" x14ac:dyDescent="0.2">
      <c r="C319" s="86" t="s">
        <v>339</v>
      </c>
      <c r="G319" s="16">
        <v>4</v>
      </c>
      <c r="H319">
        <v>90</v>
      </c>
      <c r="I319" s="2">
        <f>G319*H319</f>
        <v>360</v>
      </c>
    </row>
    <row r="320" spans="3:9" x14ac:dyDescent="0.2">
      <c r="C320" s="71" t="s">
        <v>28</v>
      </c>
      <c r="G320" s="16"/>
      <c r="I320" s="2"/>
    </row>
    <row r="321" spans="3:10" s="2" customFormat="1" x14ac:dyDescent="0.2">
      <c r="C321" t="s">
        <v>70</v>
      </c>
      <c r="D321"/>
      <c r="E321"/>
      <c r="F321"/>
      <c r="G321" s="16">
        <v>1</v>
      </c>
      <c r="H321">
        <v>100</v>
      </c>
      <c r="I321" s="2">
        <f t="shared" ref="I321:I326" si="17">G321*H321</f>
        <v>100</v>
      </c>
      <c r="J321" s="115"/>
    </row>
    <row r="322" spans="3:10" x14ac:dyDescent="0.2">
      <c r="C322" t="s">
        <v>30</v>
      </c>
      <c r="G322" s="16">
        <v>1</v>
      </c>
      <c r="H322">
        <v>80</v>
      </c>
      <c r="I322" s="2">
        <f t="shared" si="17"/>
        <v>80</v>
      </c>
    </row>
    <row r="323" spans="3:10" x14ac:dyDescent="0.2">
      <c r="C323" t="s">
        <v>31</v>
      </c>
      <c r="G323" s="16">
        <v>1</v>
      </c>
      <c r="H323">
        <v>80</v>
      </c>
      <c r="I323" s="2">
        <f t="shared" si="17"/>
        <v>80</v>
      </c>
    </row>
    <row r="324" spans="3:10" x14ac:dyDescent="0.2">
      <c r="C324" t="s">
        <v>19</v>
      </c>
      <c r="G324" s="16">
        <v>1</v>
      </c>
      <c r="H324">
        <v>20</v>
      </c>
      <c r="I324" s="2">
        <f t="shared" si="17"/>
        <v>20</v>
      </c>
    </row>
    <row r="325" spans="3:10" x14ac:dyDescent="0.2">
      <c r="C325" t="s">
        <v>230</v>
      </c>
      <c r="G325" s="16">
        <v>1</v>
      </c>
      <c r="H325">
        <v>60</v>
      </c>
      <c r="I325" s="2">
        <f t="shared" si="17"/>
        <v>60</v>
      </c>
    </row>
    <row r="326" spans="3:10" ht="13.5" thickBot="1" x14ac:dyDescent="0.25">
      <c r="C326" s="22" t="s">
        <v>71</v>
      </c>
      <c r="D326" s="22"/>
      <c r="E326" s="22"/>
      <c r="F326" s="22"/>
      <c r="G326" s="24">
        <v>1</v>
      </c>
      <c r="H326" s="22">
        <v>200</v>
      </c>
      <c r="I326" s="22">
        <f t="shared" si="17"/>
        <v>200</v>
      </c>
    </row>
    <row r="327" spans="3:10" x14ac:dyDescent="0.2">
      <c r="C327" s="72" t="s">
        <v>35</v>
      </c>
      <c r="D327" s="65"/>
      <c r="E327" s="65"/>
      <c r="F327" s="65"/>
      <c r="G327" s="73"/>
      <c r="H327" s="65"/>
      <c r="I327" s="9">
        <f>SUM(I317:I319)+SUM(I321:I326)</f>
        <v>1110</v>
      </c>
    </row>
    <row r="328" spans="3:10" ht="13.5" thickBot="1" x14ac:dyDescent="0.25">
      <c r="C328" s="23" t="s">
        <v>36</v>
      </c>
      <c r="D328" s="22"/>
      <c r="E328" s="22"/>
      <c r="F328" s="22"/>
      <c r="G328" s="24"/>
      <c r="H328" s="22"/>
      <c r="I328" s="69">
        <f>I327*0.3</f>
        <v>333</v>
      </c>
    </row>
    <row r="329" spans="3:10" ht="15.75" x14ac:dyDescent="0.25">
      <c r="C329" s="26" t="s">
        <v>22</v>
      </c>
      <c r="G329" s="16"/>
      <c r="I329" s="41">
        <f>I327+I328</f>
        <v>1443</v>
      </c>
    </row>
    <row r="330" spans="3:10" x14ac:dyDescent="0.2">
      <c r="G330" s="16"/>
    </row>
    <row r="332" spans="3:10" ht="15.75" x14ac:dyDescent="0.25">
      <c r="C332" s="60" t="s">
        <v>160</v>
      </c>
    </row>
    <row r="333" spans="3:10" x14ac:dyDescent="0.2">
      <c r="C333" s="9"/>
      <c r="D333" s="9"/>
      <c r="E333" s="9"/>
      <c r="F333" s="9"/>
      <c r="G333" s="9"/>
      <c r="H333" s="9"/>
      <c r="I333" s="9"/>
    </row>
    <row r="334" spans="3:10" x14ac:dyDescent="0.2">
      <c r="C334" s="10" t="s">
        <v>5</v>
      </c>
      <c r="D334" s="10"/>
      <c r="E334" s="10"/>
      <c r="F334" s="10"/>
      <c r="G334" s="13" t="s">
        <v>6</v>
      </c>
      <c r="H334" s="14" t="s">
        <v>37</v>
      </c>
      <c r="I334" s="39" t="s">
        <v>8</v>
      </c>
    </row>
    <row r="335" spans="3:10" x14ac:dyDescent="0.2">
      <c r="C335" s="9"/>
      <c r="D335" s="9"/>
      <c r="E335" s="9"/>
      <c r="F335" s="9"/>
      <c r="G335" s="9"/>
      <c r="H335" s="15" t="s">
        <v>9</v>
      </c>
      <c r="I335" s="15" t="s">
        <v>9</v>
      </c>
    </row>
    <row r="336" spans="3:10" x14ac:dyDescent="0.2">
      <c r="C336" s="86" t="s">
        <v>198</v>
      </c>
      <c r="G336" s="16">
        <v>8</v>
      </c>
      <c r="H336">
        <v>180</v>
      </c>
      <c r="I336" s="2">
        <f>G336*H336</f>
        <v>1440</v>
      </c>
    </row>
    <row r="337" spans="3:10" x14ac:dyDescent="0.2">
      <c r="C337" s="86" t="s">
        <v>197</v>
      </c>
      <c r="G337" s="16">
        <v>8</v>
      </c>
      <c r="H337">
        <v>180</v>
      </c>
      <c r="I337" s="2">
        <f>G337*H337</f>
        <v>1440</v>
      </c>
    </row>
    <row r="338" spans="3:10" x14ac:dyDescent="0.2">
      <c r="C338" s="86" t="s">
        <v>199</v>
      </c>
      <c r="G338" s="16">
        <v>8</v>
      </c>
      <c r="H338">
        <v>180</v>
      </c>
      <c r="I338" s="2">
        <f t="shared" ref="I338:I340" si="18">G338*H338</f>
        <v>1440</v>
      </c>
    </row>
    <row r="339" spans="3:10" x14ac:dyDescent="0.2">
      <c r="C339" s="86" t="s">
        <v>231</v>
      </c>
      <c r="G339" s="16">
        <v>8</v>
      </c>
      <c r="H339">
        <v>150</v>
      </c>
      <c r="I339" s="2">
        <f t="shared" si="18"/>
        <v>1200</v>
      </c>
    </row>
    <row r="340" spans="3:10" x14ac:dyDescent="0.2">
      <c r="C340" s="86" t="s">
        <v>225</v>
      </c>
      <c r="G340" s="16">
        <v>8</v>
      </c>
      <c r="H340">
        <v>120</v>
      </c>
      <c r="I340" s="2">
        <f t="shared" si="18"/>
        <v>960</v>
      </c>
    </row>
    <row r="341" spans="3:10" x14ac:dyDescent="0.2">
      <c r="C341" t="s">
        <v>72</v>
      </c>
      <c r="G341" s="16">
        <v>5</v>
      </c>
      <c r="H341">
        <v>40</v>
      </c>
      <c r="I341" s="2">
        <f>G341*H341</f>
        <v>200</v>
      </c>
    </row>
    <row r="342" spans="3:10" x14ac:dyDescent="0.2">
      <c r="C342" s="27" t="s">
        <v>28</v>
      </c>
      <c r="G342" s="16"/>
      <c r="I342" s="2"/>
    </row>
    <row r="343" spans="3:10" x14ac:dyDescent="0.2">
      <c r="C343" t="s">
        <v>73</v>
      </c>
      <c r="G343" s="16">
        <v>3</v>
      </c>
      <c r="H343">
        <v>100</v>
      </c>
      <c r="I343" s="2">
        <f t="shared" ref="I343:I350" si="19">G343*H343</f>
        <v>300</v>
      </c>
    </row>
    <row r="344" spans="3:10" x14ac:dyDescent="0.2">
      <c r="C344" t="s">
        <v>74</v>
      </c>
      <c r="G344" s="146">
        <v>5</v>
      </c>
      <c r="H344">
        <v>150</v>
      </c>
      <c r="I344" s="2">
        <f t="shared" si="19"/>
        <v>750</v>
      </c>
    </row>
    <row r="345" spans="3:10" x14ac:dyDescent="0.2">
      <c r="C345" t="s">
        <v>30</v>
      </c>
      <c r="G345" s="16">
        <v>3</v>
      </c>
      <c r="H345">
        <v>80</v>
      </c>
      <c r="I345" s="2">
        <f t="shared" si="19"/>
        <v>240</v>
      </c>
    </row>
    <row r="346" spans="3:10" x14ac:dyDescent="0.2">
      <c r="C346" t="s">
        <v>53</v>
      </c>
      <c r="G346" s="16">
        <v>3</v>
      </c>
      <c r="H346">
        <v>80</v>
      </c>
      <c r="I346" s="2">
        <f t="shared" si="19"/>
        <v>240</v>
      </c>
    </row>
    <row r="347" spans="3:10" x14ac:dyDescent="0.2">
      <c r="C347" t="s">
        <v>19</v>
      </c>
      <c r="G347" s="16">
        <v>3</v>
      </c>
      <c r="H347">
        <v>20</v>
      </c>
      <c r="I347" s="2">
        <f t="shared" si="19"/>
        <v>60</v>
      </c>
    </row>
    <row r="348" spans="3:10" s="2" customFormat="1" x14ac:dyDescent="0.2">
      <c r="C348" t="s">
        <v>54</v>
      </c>
      <c r="D348"/>
      <c r="E348"/>
      <c r="F348"/>
      <c r="G348" s="16">
        <v>3</v>
      </c>
      <c r="H348">
        <v>100</v>
      </c>
      <c r="I348" s="2">
        <f t="shared" si="19"/>
        <v>300</v>
      </c>
      <c r="J348" s="115"/>
    </row>
    <row r="349" spans="3:10" x14ac:dyDescent="0.2">
      <c r="C349" t="s">
        <v>10</v>
      </c>
      <c r="G349" s="16">
        <v>5</v>
      </c>
      <c r="H349">
        <v>50</v>
      </c>
      <c r="I349" s="2">
        <f t="shared" si="19"/>
        <v>250</v>
      </c>
      <c r="J349" s="107"/>
    </row>
    <row r="350" spans="3:10" x14ac:dyDescent="0.2">
      <c r="C350" t="s">
        <v>161</v>
      </c>
      <c r="G350" s="16">
        <v>3</v>
      </c>
      <c r="H350">
        <v>150</v>
      </c>
      <c r="I350" s="2">
        <f t="shared" si="19"/>
        <v>450</v>
      </c>
    </row>
    <row r="351" spans="3:10" x14ac:dyDescent="0.2">
      <c r="C351" t="s">
        <v>149</v>
      </c>
      <c r="G351" s="16">
        <v>2</v>
      </c>
      <c r="H351">
        <v>120</v>
      </c>
      <c r="I351" s="2">
        <f>H351*G351</f>
        <v>240</v>
      </c>
    </row>
    <row r="352" spans="3:10" x14ac:dyDescent="0.2">
      <c r="C352" t="s">
        <v>150</v>
      </c>
      <c r="G352" s="16">
        <v>2</v>
      </c>
      <c r="H352">
        <v>400</v>
      </c>
      <c r="I352" s="2">
        <f>H352*G352</f>
        <v>800</v>
      </c>
    </row>
    <row r="353" spans="3:9" ht="13.5" thickBot="1" x14ac:dyDescent="0.25">
      <c r="C353" s="22" t="s">
        <v>71</v>
      </c>
      <c r="D353" s="22"/>
      <c r="E353" s="22"/>
      <c r="F353" s="22"/>
      <c r="G353" s="24">
        <v>1</v>
      </c>
      <c r="H353" s="22">
        <v>200</v>
      </c>
      <c r="I353" s="22">
        <f>G353*H353</f>
        <v>200</v>
      </c>
    </row>
    <row r="354" spans="3:9" x14ac:dyDescent="0.2">
      <c r="C354" s="72" t="s">
        <v>35</v>
      </c>
      <c r="D354" s="65"/>
      <c r="E354" s="65"/>
      <c r="F354" s="65"/>
      <c r="G354" s="73"/>
      <c r="H354" s="65"/>
      <c r="I354" s="65">
        <f>SUM(I336:I341)+SUM(I343:I353)</f>
        <v>10510</v>
      </c>
    </row>
    <row r="355" spans="3:9" ht="13.5" thickBot="1" x14ac:dyDescent="0.25">
      <c r="C355" s="31" t="s">
        <v>36</v>
      </c>
      <c r="D355" s="22"/>
      <c r="E355" s="22"/>
      <c r="F355" s="22"/>
      <c r="G355" s="24"/>
      <c r="H355" s="22"/>
      <c r="I355" s="22">
        <f>I354*0.3</f>
        <v>3153</v>
      </c>
    </row>
    <row r="356" spans="3:9" ht="15.75" x14ac:dyDescent="0.25">
      <c r="C356" s="26" t="s">
        <v>22</v>
      </c>
      <c r="G356" s="16"/>
      <c r="I356" s="26">
        <f>I354+I355</f>
        <v>13663</v>
      </c>
    </row>
    <row r="357" spans="3:9" x14ac:dyDescent="0.2">
      <c r="G357" s="16"/>
    </row>
    <row r="359" spans="3:9" ht="18" x14ac:dyDescent="0.25">
      <c r="C359" s="67"/>
    </row>
    <row r="361" spans="3:9" ht="15.75" x14ac:dyDescent="0.25">
      <c r="C361" s="60" t="s">
        <v>133</v>
      </c>
    </row>
    <row r="362" spans="3:9" x14ac:dyDescent="0.2">
      <c r="C362" s="9"/>
      <c r="D362" s="9"/>
      <c r="E362" s="9"/>
      <c r="F362" s="9"/>
      <c r="G362" s="9"/>
      <c r="H362" s="9"/>
      <c r="I362" s="9"/>
    </row>
    <row r="363" spans="3:9" x14ac:dyDescent="0.2">
      <c r="C363" s="10" t="s">
        <v>5</v>
      </c>
      <c r="D363" s="10"/>
      <c r="E363" s="10"/>
      <c r="F363" s="10"/>
      <c r="G363" s="13" t="s">
        <v>6</v>
      </c>
      <c r="H363" s="14" t="s">
        <v>37</v>
      </c>
      <c r="I363" s="39" t="s">
        <v>8</v>
      </c>
    </row>
    <row r="364" spans="3:9" x14ac:dyDescent="0.2">
      <c r="C364" s="9"/>
      <c r="D364" s="9"/>
      <c r="E364" s="9"/>
      <c r="F364" s="9"/>
      <c r="G364" s="9"/>
      <c r="H364" s="15" t="s">
        <v>9</v>
      </c>
      <c r="I364" s="15" t="s">
        <v>9</v>
      </c>
    </row>
    <row r="365" spans="3:9" x14ac:dyDescent="0.2">
      <c r="C365" s="86" t="s">
        <v>193</v>
      </c>
      <c r="G365" s="16">
        <v>2</v>
      </c>
      <c r="H365">
        <v>730</v>
      </c>
      <c r="I365" s="2">
        <f>G365*H365</f>
        <v>1460</v>
      </c>
    </row>
    <row r="366" spans="3:9" x14ac:dyDescent="0.2">
      <c r="C366" s="86" t="s">
        <v>194</v>
      </c>
      <c r="G366" s="16">
        <v>22</v>
      </c>
      <c r="H366">
        <v>365</v>
      </c>
      <c r="I366" s="2">
        <f>G366*H366</f>
        <v>8030</v>
      </c>
    </row>
    <row r="367" spans="3:9" x14ac:dyDescent="0.2">
      <c r="C367" t="s">
        <v>75</v>
      </c>
      <c r="G367" s="16">
        <v>12</v>
      </c>
      <c r="H367">
        <v>365</v>
      </c>
      <c r="I367" s="2">
        <f>G367*H367</f>
        <v>4380</v>
      </c>
    </row>
    <row r="368" spans="3:9" x14ac:dyDescent="0.2">
      <c r="C368" s="86" t="s">
        <v>223</v>
      </c>
      <c r="G368" s="16">
        <v>2</v>
      </c>
      <c r="H368">
        <v>730</v>
      </c>
      <c r="I368" s="2">
        <f>G368*H368</f>
        <v>1460</v>
      </c>
    </row>
    <row r="369" spans="3:10" x14ac:dyDescent="0.2">
      <c r="C369" s="71" t="s">
        <v>28</v>
      </c>
      <c r="G369" s="16"/>
      <c r="I369" s="2"/>
    </row>
    <row r="370" spans="3:10" x14ac:dyDescent="0.2">
      <c r="C370" t="s">
        <v>76</v>
      </c>
      <c r="G370" s="16">
        <v>3</v>
      </c>
      <c r="H370">
        <v>200</v>
      </c>
      <c r="I370" s="2">
        <f t="shared" ref="I370:I377" si="20">G370*H370</f>
        <v>600</v>
      </c>
    </row>
    <row r="371" spans="3:10" x14ac:dyDescent="0.2">
      <c r="C371" t="s">
        <v>30</v>
      </c>
      <c r="G371" s="16">
        <v>3</v>
      </c>
      <c r="H371">
        <v>120</v>
      </c>
      <c r="I371" s="2">
        <f t="shared" si="20"/>
        <v>360</v>
      </c>
      <c r="J371" s="148"/>
    </row>
    <row r="372" spans="3:10" x14ac:dyDescent="0.2">
      <c r="C372" t="s">
        <v>53</v>
      </c>
      <c r="G372" s="16">
        <v>3</v>
      </c>
      <c r="H372">
        <v>120</v>
      </c>
      <c r="I372" s="2">
        <f t="shared" si="20"/>
        <v>360</v>
      </c>
    </row>
    <row r="373" spans="3:10" x14ac:dyDescent="0.2">
      <c r="C373" t="s">
        <v>167</v>
      </c>
      <c r="G373" s="16">
        <v>3</v>
      </c>
      <c r="H373">
        <v>150</v>
      </c>
      <c r="I373" s="2">
        <f t="shared" si="20"/>
        <v>450</v>
      </c>
    </row>
    <row r="374" spans="3:10" x14ac:dyDescent="0.2">
      <c r="C374" t="s">
        <v>10</v>
      </c>
      <c r="G374" s="16">
        <v>3</v>
      </c>
      <c r="H374">
        <v>100</v>
      </c>
      <c r="I374" s="2">
        <f t="shared" si="20"/>
        <v>300</v>
      </c>
    </row>
    <row r="375" spans="3:10" x14ac:dyDescent="0.2">
      <c r="C375" t="s">
        <v>19</v>
      </c>
      <c r="G375" s="16">
        <v>3</v>
      </c>
      <c r="H375">
        <v>20</v>
      </c>
      <c r="I375" s="2">
        <f t="shared" si="20"/>
        <v>60</v>
      </c>
    </row>
    <row r="376" spans="3:10" x14ac:dyDescent="0.2">
      <c r="C376" t="s">
        <v>34</v>
      </c>
      <c r="G376" s="16">
        <v>3</v>
      </c>
      <c r="H376">
        <v>50</v>
      </c>
      <c r="I376" s="2">
        <f t="shared" si="20"/>
        <v>150</v>
      </c>
    </row>
    <row r="377" spans="3:10" ht="13.5" thickBot="1" x14ac:dyDescent="0.25">
      <c r="C377" s="22" t="s">
        <v>71</v>
      </c>
      <c r="D377" s="22"/>
      <c r="E377" s="22"/>
      <c r="F377" s="22"/>
      <c r="G377" s="24">
        <v>3</v>
      </c>
      <c r="H377" s="22">
        <v>200</v>
      </c>
      <c r="I377" s="22">
        <f t="shared" si="20"/>
        <v>600</v>
      </c>
    </row>
    <row r="378" spans="3:10" x14ac:dyDescent="0.2">
      <c r="C378" s="72" t="s">
        <v>35</v>
      </c>
      <c r="D378" s="65"/>
      <c r="E378" s="65"/>
      <c r="F378" s="65"/>
      <c r="G378" s="65"/>
      <c r="H378" s="65"/>
      <c r="I378" s="65">
        <f>SUM(I365:I368)+SUM(I370:I377)</f>
        <v>18210</v>
      </c>
    </row>
    <row r="379" spans="3:10" ht="13.5" thickBot="1" x14ac:dyDescent="0.25">
      <c r="C379" s="23" t="s">
        <v>36</v>
      </c>
      <c r="D379" s="22"/>
      <c r="E379" s="22"/>
      <c r="F379" s="22"/>
      <c r="G379" s="22"/>
      <c r="H379" s="22"/>
      <c r="I379" s="74">
        <f>I378*0.3</f>
        <v>5463</v>
      </c>
    </row>
    <row r="380" spans="3:10" ht="15.75" x14ac:dyDescent="0.25">
      <c r="C380" s="26" t="s">
        <v>22</v>
      </c>
      <c r="I380" s="28">
        <f>I378+I379</f>
        <v>23673</v>
      </c>
    </row>
    <row r="387" spans="3:10" ht="18" x14ac:dyDescent="0.25">
      <c r="C387" s="67"/>
    </row>
    <row r="389" spans="3:10" ht="15.75" x14ac:dyDescent="0.25">
      <c r="C389" s="60" t="s">
        <v>132</v>
      </c>
    </row>
    <row r="390" spans="3:10" x14ac:dyDescent="0.2">
      <c r="C390" s="9"/>
      <c r="D390" s="9"/>
      <c r="E390" s="9"/>
      <c r="F390" s="9"/>
      <c r="G390" s="9"/>
      <c r="H390" s="9"/>
      <c r="I390" s="9"/>
    </row>
    <row r="391" spans="3:10" x14ac:dyDescent="0.2">
      <c r="C391" s="32" t="s">
        <v>5</v>
      </c>
      <c r="D391" s="32"/>
      <c r="E391" s="32"/>
      <c r="F391" s="32"/>
      <c r="G391" s="38" t="s">
        <v>6</v>
      </c>
      <c r="H391" s="33" t="s">
        <v>37</v>
      </c>
      <c r="I391" s="40" t="s">
        <v>8</v>
      </c>
    </row>
    <row r="392" spans="3:10" x14ac:dyDescent="0.2">
      <c r="C392" s="9"/>
      <c r="D392" s="9"/>
      <c r="E392" s="9"/>
      <c r="F392" s="9"/>
      <c r="G392" s="9"/>
      <c r="H392" s="15" t="s">
        <v>9</v>
      </c>
      <c r="I392" s="15" t="s">
        <v>9</v>
      </c>
    </row>
    <row r="393" spans="3:10" s="2" customFormat="1" x14ac:dyDescent="0.2">
      <c r="C393" t="s">
        <v>151</v>
      </c>
      <c r="D393"/>
      <c r="E393"/>
      <c r="F393"/>
      <c r="G393" s="16">
        <v>1</v>
      </c>
      <c r="H393">
        <v>150</v>
      </c>
      <c r="I393" s="2">
        <f t="shared" ref="I393:I399" si="21">G393*H393</f>
        <v>150</v>
      </c>
      <c r="J393" s="115"/>
    </row>
    <row r="394" spans="3:10" x14ac:dyDescent="0.2">
      <c r="C394" t="s">
        <v>77</v>
      </c>
      <c r="G394" s="16">
        <v>1</v>
      </c>
      <c r="H394">
        <v>250</v>
      </c>
      <c r="I394" s="2">
        <f t="shared" si="21"/>
        <v>250</v>
      </c>
    </row>
    <row r="395" spans="3:10" x14ac:dyDescent="0.2">
      <c r="C395" t="s">
        <v>78</v>
      </c>
      <c r="G395" s="107">
        <v>1</v>
      </c>
      <c r="H395">
        <v>200</v>
      </c>
      <c r="I395" s="2">
        <f t="shared" si="21"/>
        <v>200</v>
      </c>
    </row>
    <row r="396" spans="3:10" x14ac:dyDescent="0.2">
      <c r="C396" t="s">
        <v>79</v>
      </c>
      <c r="G396" s="16">
        <v>1</v>
      </c>
      <c r="H396">
        <v>250</v>
      </c>
      <c r="I396" s="2">
        <f t="shared" si="21"/>
        <v>250</v>
      </c>
    </row>
    <row r="397" spans="3:10" x14ac:dyDescent="0.2">
      <c r="C397" s="86" t="s">
        <v>219</v>
      </c>
      <c r="G397" s="16">
        <v>1</v>
      </c>
      <c r="H397">
        <v>100</v>
      </c>
      <c r="I397" s="62">
        <f t="shared" si="21"/>
        <v>100</v>
      </c>
    </row>
    <row r="398" spans="3:10" x14ac:dyDescent="0.2">
      <c r="C398" t="s">
        <v>80</v>
      </c>
      <c r="G398" s="16">
        <v>2</v>
      </c>
      <c r="H398">
        <v>40</v>
      </c>
      <c r="I398" s="2">
        <f t="shared" si="21"/>
        <v>80</v>
      </c>
    </row>
    <row r="399" spans="3:10" ht="13.5" thickBot="1" x14ac:dyDescent="0.25">
      <c r="C399" t="s">
        <v>81</v>
      </c>
      <c r="G399" s="16">
        <v>2</v>
      </c>
      <c r="H399">
        <v>40</v>
      </c>
      <c r="I399" s="2">
        <f t="shared" si="21"/>
        <v>80</v>
      </c>
    </row>
    <row r="400" spans="3:10" x14ac:dyDescent="0.2">
      <c r="C400" s="72" t="s">
        <v>35</v>
      </c>
      <c r="D400" s="65"/>
      <c r="E400" s="65"/>
      <c r="F400" s="65"/>
      <c r="G400" s="65"/>
      <c r="H400" s="65"/>
      <c r="I400" s="65">
        <f>SUM(I393:I399)</f>
        <v>1110</v>
      </c>
    </row>
    <row r="401" spans="3:10" ht="13.5" thickBot="1" x14ac:dyDescent="0.25">
      <c r="C401" s="23" t="s">
        <v>90</v>
      </c>
      <c r="D401" s="22"/>
      <c r="E401" s="22"/>
      <c r="F401" s="22"/>
      <c r="G401" s="22"/>
      <c r="H401" s="22"/>
      <c r="I401" s="74">
        <f>I400*0.2</f>
        <v>222</v>
      </c>
    </row>
    <row r="402" spans="3:10" ht="15.75" x14ac:dyDescent="0.25">
      <c r="C402" s="26" t="s">
        <v>22</v>
      </c>
      <c r="I402" s="28">
        <f>I400+I401</f>
        <v>1332</v>
      </c>
    </row>
    <row r="410" spans="3:10" s="2" customFormat="1" ht="18" x14ac:dyDescent="0.25">
      <c r="C410" s="67"/>
      <c r="D410"/>
      <c r="E410"/>
      <c r="F410"/>
      <c r="G410"/>
      <c r="H410"/>
      <c r="I410"/>
      <c r="J410" s="115"/>
    </row>
    <row r="412" spans="3:10" ht="15.75" x14ac:dyDescent="0.25">
      <c r="C412" s="60" t="s">
        <v>126</v>
      </c>
    </row>
    <row r="413" spans="3:10" x14ac:dyDescent="0.2">
      <c r="C413" s="9"/>
      <c r="D413" s="9"/>
      <c r="E413" s="9"/>
      <c r="F413" s="9"/>
      <c r="G413" s="9"/>
      <c r="H413" s="9"/>
      <c r="I413" s="9"/>
    </row>
    <row r="414" spans="3:10" x14ac:dyDescent="0.2">
      <c r="C414" s="32" t="s">
        <v>5</v>
      </c>
      <c r="D414" s="32"/>
      <c r="E414" s="32"/>
      <c r="F414" s="32"/>
      <c r="G414" s="38" t="s">
        <v>6</v>
      </c>
      <c r="H414" s="33" t="s">
        <v>37</v>
      </c>
      <c r="I414" s="40" t="s">
        <v>8</v>
      </c>
    </row>
    <row r="415" spans="3:10" x14ac:dyDescent="0.2">
      <c r="C415" s="9"/>
      <c r="D415" s="9"/>
      <c r="E415" s="9"/>
      <c r="F415" s="9"/>
      <c r="G415" s="9"/>
      <c r="H415" s="15" t="s">
        <v>9</v>
      </c>
      <c r="I415" s="15" t="s">
        <v>9</v>
      </c>
    </row>
    <row r="416" spans="3:10" x14ac:dyDescent="0.2">
      <c r="C416" t="s">
        <v>83</v>
      </c>
      <c r="G416" s="16">
        <v>1</v>
      </c>
      <c r="H416">
        <v>150</v>
      </c>
      <c r="I416" s="2">
        <f t="shared" ref="I416:I428" si="22">G416*H416</f>
        <v>150</v>
      </c>
    </row>
    <row r="417" spans="3:10" x14ac:dyDescent="0.2">
      <c r="C417" t="s">
        <v>84</v>
      </c>
      <c r="G417" s="16">
        <v>1</v>
      </c>
      <c r="H417">
        <v>150</v>
      </c>
      <c r="I417" s="2">
        <f t="shared" si="22"/>
        <v>150</v>
      </c>
    </row>
    <row r="418" spans="3:10" x14ac:dyDescent="0.2">
      <c r="C418" t="s">
        <v>332</v>
      </c>
      <c r="G418" s="16">
        <v>1</v>
      </c>
      <c r="H418">
        <v>150</v>
      </c>
      <c r="I418" s="2">
        <f t="shared" si="22"/>
        <v>150</v>
      </c>
    </row>
    <row r="419" spans="3:10" x14ac:dyDescent="0.2">
      <c r="C419" t="s">
        <v>333</v>
      </c>
      <c r="G419" s="16">
        <v>1</v>
      </c>
      <c r="H419">
        <v>250</v>
      </c>
      <c r="I419" s="2">
        <f t="shared" si="22"/>
        <v>250</v>
      </c>
    </row>
    <row r="420" spans="3:10" x14ac:dyDescent="0.2">
      <c r="C420" t="s">
        <v>334</v>
      </c>
      <c r="G420" s="16">
        <v>1</v>
      </c>
      <c r="H420">
        <v>150</v>
      </c>
      <c r="I420" s="2">
        <f t="shared" si="22"/>
        <v>150</v>
      </c>
    </row>
    <row r="421" spans="3:10" x14ac:dyDescent="0.2">
      <c r="C421" t="s">
        <v>85</v>
      </c>
      <c r="G421" s="16">
        <v>1</v>
      </c>
      <c r="H421">
        <v>120</v>
      </c>
      <c r="I421" s="2">
        <f t="shared" si="22"/>
        <v>120</v>
      </c>
      <c r="J421" s="148"/>
    </row>
    <row r="422" spans="3:10" x14ac:dyDescent="0.2">
      <c r="C422" t="s">
        <v>335</v>
      </c>
      <c r="G422" s="16">
        <v>0</v>
      </c>
      <c r="H422">
        <v>2000</v>
      </c>
      <c r="I422" s="62">
        <f t="shared" si="22"/>
        <v>0</v>
      </c>
    </row>
    <row r="423" spans="3:10" x14ac:dyDescent="0.2">
      <c r="C423" s="86" t="s">
        <v>329</v>
      </c>
      <c r="G423" s="16">
        <v>1</v>
      </c>
      <c r="H423">
        <v>80</v>
      </c>
      <c r="I423" s="62">
        <f t="shared" si="22"/>
        <v>80</v>
      </c>
    </row>
    <row r="424" spans="3:10" x14ac:dyDescent="0.2">
      <c r="C424" s="86" t="s">
        <v>330</v>
      </c>
      <c r="G424" s="16">
        <v>1</v>
      </c>
      <c r="H424">
        <v>80</v>
      </c>
      <c r="I424" s="62">
        <f t="shared" si="22"/>
        <v>80</v>
      </c>
    </row>
    <row r="425" spans="3:10" x14ac:dyDescent="0.2">
      <c r="C425" s="86" t="s">
        <v>331</v>
      </c>
      <c r="G425" s="16">
        <v>1</v>
      </c>
      <c r="H425">
        <v>80</v>
      </c>
      <c r="I425" s="62">
        <f t="shared" si="22"/>
        <v>80</v>
      </c>
    </row>
    <row r="426" spans="3:10" x14ac:dyDescent="0.2">
      <c r="C426" t="s">
        <v>52</v>
      </c>
      <c r="G426" s="16">
        <v>1</v>
      </c>
      <c r="H426">
        <v>150</v>
      </c>
      <c r="I426" s="2">
        <f>H426*G426</f>
        <v>150</v>
      </c>
    </row>
    <row r="427" spans="3:10" x14ac:dyDescent="0.2">
      <c r="C427" t="s">
        <v>86</v>
      </c>
      <c r="G427" s="16">
        <v>1</v>
      </c>
      <c r="H427">
        <v>150</v>
      </c>
      <c r="I427" s="2">
        <f>H427*G427</f>
        <v>150</v>
      </c>
    </row>
    <row r="428" spans="3:10" ht="13.5" thickBot="1" x14ac:dyDescent="0.25">
      <c r="C428" s="22" t="s">
        <v>34</v>
      </c>
      <c r="D428" s="22"/>
      <c r="E428" s="22"/>
      <c r="F428" s="22"/>
      <c r="G428" s="24">
        <v>2</v>
      </c>
      <c r="H428" s="22">
        <v>30</v>
      </c>
      <c r="I428" s="22">
        <f t="shared" si="22"/>
        <v>60</v>
      </c>
    </row>
    <row r="429" spans="3:10" x14ac:dyDescent="0.2">
      <c r="C429" s="72" t="s">
        <v>35</v>
      </c>
      <c r="D429" s="65"/>
      <c r="E429" s="65"/>
      <c r="F429" s="65"/>
      <c r="G429" s="65"/>
      <c r="H429" s="65"/>
      <c r="I429" s="9">
        <f>SUM(I416:I428)</f>
        <v>1570</v>
      </c>
    </row>
    <row r="430" spans="3:10" ht="13.5" thickBot="1" x14ac:dyDescent="0.25">
      <c r="C430" s="23" t="s">
        <v>90</v>
      </c>
      <c r="D430" s="22"/>
      <c r="E430" s="22"/>
      <c r="F430" s="22"/>
      <c r="G430" s="22"/>
      <c r="H430" s="22"/>
      <c r="I430" s="74">
        <f>I429*0.2</f>
        <v>314</v>
      </c>
    </row>
    <row r="431" spans="3:10" ht="15.75" x14ac:dyDescent="0.25">
      <c r="C431" s="26" t="s">
        <v>22</v>
      </c>
      <c r="I431" s="28">
        <f>I429+I430</f>
        <v>1884</v>
      </c>
    </row>
    <row r="433" spans="3:10" ht="18" x14ac:dyDescent="0.25">
      <c r="C433" s="67"/>
    </row>
    <row r="435" spans="3:10" ht="15.75" x14ac:dyDescent="0.25">
      <c r="C435" s="60" t="s">
        <v>131</v>
      </c>
      <c r="F435" s="108"/>
    </row>
    <row r="436" spans="3:10" x14ac:dyDescent="0.2">
      <c r="C436" s="9"/>
      <c r="D436" s="9"/>
      <c r="E436" s="9"/>
      <c r="F436" s="9"/>
      <c r="G436" s="9"/>
      <c r="H436" s="9"/>
      <c r="I436" s="9"/>
    </row>
    <row r="437" spans="3:10" x14ac:dyDescent="0.2">
      <c r="C437" s="32" t="s">
        <v>5</v>
      </c>
      <c r="D437" s="32"/>
      <c r="E437" s="32"/>
      <c r="F437" s="32"/>
      <c r="G437" s="32" t="s">
        <v>6</v>
      </c>
      <c r="H437" s="33" t="s">
        <v>37</v>
      </c>
      <c r="I437" s="40" t="s">
        <v>8</v>
      </c>
    </row>
    <row r="438" spans="3:10" x14ac:dyDescent="0.2">
      <c r="C438" s="9"/>
      <c r="D438" s="9"/>
      <c r="E438" s="9"/>
      <c r="F438" s="9"/>
      <c r="G438" s="9"/>
      <c r="H438" s="15" t="s">
        <v>9</v>
      </c>
      <c r="I438" s="15" t="s">
        <v>9</v>
      </c>
    </row>
    <row r="439" spans="3:10" x14ac:dyDescent="0.2">
      <c r="C439" t="s">
        <v>87</v>
      </c>
      <c r="G439" s="16">
        <v>1</v>
      </c>
      <c r="H439">
        <v>1000</v>
      </c>
      <c r="I439" s="2">
        <f t="shared" ref="I439:I444" si="23">G439*H439</f>
        <v>1000</v>
      </c>
    </row>
    <row r="440" spans="3:10" x14ac:dyDescent="0.2">
      <c r="C440" t="s">
        <v>88</v>
      </c>
      <c r="G440" s="16">
        <v>1</v>
      </c>
      <c r="H440">
        <v>120</v>
      </c>
      <c r="I440" s="2">
        <f t="shared" si="23"/>
        <v>120</v>
      </c>
    </row>
    <row r="441" spans="3:10" s="2" customFormat="1" x14ac:dyDescent="0.2">
      <c r="C441" t="s">
        <v>89</v>
      </c>
      <c r="D441"/>
      <c r="E441"/>
      <c r="F441"/>
      <c r="G441" s="16">
        <v>2</v>
      </c>
      <c r="H441">
        <v>150</v>
      </c>
      <c r="I441" s="2">
        <f t="shared" si="23"/>
        <v>300</v>
      </c>
      <c r="J441" s="115"/>
    </row>
    <row r="442" spans="3:10" x14ac:dyDescent="0.2">
      <c r="C442" s="86" t="s">
        <v>340</v>
      </c>
      <c r="G442" s="16">
        <v>1</v>
      </c>
      <c r="H442">
        <v>400</v>
      </c>
      <c r="I442" s="2">
        <f t="shared" si="23"/>
        <v>400</v>
      </c>
    </row>
    <row r="443" spans="3:10" x14ac:dyDescent="0.2">
      <c r="C443" s="86" t="s">
        <v>341</v>
      </c>
      <c r="G443" s="16">
        <v>1</v>
      </c>
      <c r="H443">
        <v>750</v>
      </c>
      <c r="I443" s="2">
        <f t="shared" si="23"/>
        <v>750</v>
      </c>
    </row>
    <row r="444" spans="3:10" ht="13.5" thickBot="1" x14ac:dyDescent="0.25">
      <c r="C444" s="22" t="s">
        <v>19</v>
      </c>
      <c r="D444" s="22"/>
      <c r="E444" s="22"/>
      <c r="F444" s="22"/>
      <c r="G444" s="24">
        <v>2</v>
      </c>
      <c r="H444" s="22">
        <v>20</v>
      </c>
      <c r="I444" s="22">
        <f t="shared" si="23"/>
        <v>40</v>
      </c>
    </row>
    <row r="445" spans="3:10" x14ac:dyDescent="0.2">
      <c r="C445" s="72" t="s">
        <v>35</v>
      </c>
      <c r="D445" s="65"/>
      <c r="E445" s="65"/>
      <c r="F445" s="65"/>
      <c r="G445" s="65"/>
      <c r="H445" s="65"/>
      <c r="I445" s="65">
        <f>SUM(I439:I444)</f>
        <v>2610</v>
      </c>
    </row>
    <row r="446" spans="3:10" ht="13.5" thickBot="1" x14ac:dyDescent="0.25">
      <c r="C446" s="23" t="s">
        <v>90</v>
      </c>
      <c r="D446" s="22"/>
      <c r="E446" s="22"/>
      <c r="F446" s="22"/>
      <c r="G446" s="22"/>
      <c r="H446" s="22"/>
      <c r="I446" s="69">
        <f>I445*0.2</f>
        <v>522</v>
      </c>
    </row>
    <row r="447" spans="3:10" ht="15.75" x14ac:dyDescent="0.25">
      <c r="C447" s="26" t="s">
        <v>22</v>
      </c>
      <c r="I447" s="26">
        <f>I445+I446</f>
        <v>3132</v>
      </c>
    </row>
    <row r="448" spans="3:10" ht="15.75" x14ac:dyDescent="0.25">
      <c r="C448" s="26"/>
      <c r="I448" s="26"/>
    </row>
    <row r="449" spans="3:9" ht="15.75" x14ac:dyDescent="0.25">
      <c r="C449" s="26"/>
      <c r="I449" s="26"/>
    </row>
    <row r="450" spans="3:9" ht="15.75" x14ac:dyDescent="0.25">
      <c r="C450" s="26"/>
      <c r="I450" s="26"/>
    </row>
    <row r="451" spans="3:9" ht="18" x14ac:dyDescent="0.25">
      <c r="C451" s="67"/>
      <c r="I451" s="26"/>
    </row>
    <row r="453" spans="3:9" ht="15.75" x14ac:dyDescent="0.25">
      <c r="C453" s="60" t="s">
        <v>130</v>
      </c>
    </row>
    <row r="454" spans="3:9" x14ac:dyDescent="0.2">
      <c r="C454" s="9"/>
      <c r="D454" s="9"/>
      <c r="E454" s="9"/>
      <c r="F454" s="9"/>
      <c r="G454" s="9"/>
      <c r="H454" s="9"/>
      <c r="I454" s="9"/>
    </row>
    <row r="455" spans="3:9" x14ac:dyDescent="0.2">
      <c r="C455" s="32" t="s">
        <v>5</v>
      </c>
      <c r="D455" s="32"/>
      <c r="E455" s="32"/>
      <c r="F455" s="32"/>
      <c r="G455" s="38" t="s">
        <v>6</v>
      </c>
      <c r="H455" s="33" t="s">
        <v>37</v>
      </c>
      <c r="I455" s="40" t="s">
        <v>8</v>
      </c>
    </row>
    <row r="456" spans="3:9" x14ac:dyDescent="0.2">
      <c r="C456" s="9"/>
      <c r="D456" s="9"/>
      <c r="E456" s="9"/>
      <c r="F456" s="9"/>
      <c r="G456" s="9"/>
      <c r="H456" s="15" t="s">
        <v>9</v>
      </c>
      <c r="I456" s="15" t="s">
        <v>9</v>
      </c>
    </row>
    <row r="457" spans="3:9" x14ac:dyDescent="0.2">
      <c r="C457" t="s">
        <v>172</v>
      </c>
      <c r="G457" s="16">
        <v>1</v>
      </c>
      <c r="H457">
        <v>200</v>
      </c>
      <c r="I457" s="2">
        <f>G457*H457</f>
        <v>200</v>
      </c>
    </row>
    <row r="458" spans="3:9" x14ac:dyDescent="0.2">
      <c r="C458" s="86" t="s">
        <v>222</v>
      </c>
      <c r="G458" s="16">
        <v>1</v>
      </c>
      <c r="H458">
        <v>120</v>
      </c>
      <c r="I458" s="2">
        <f>G458*H458</f>
        <v>120</v>
      </c>
    </row>
    <row r="459" spans="3:9" x14ac:dyDescent="0.2">
      <c r="C459" t="s">
        <v>91</v>
      </c>
      <c r="G459" s="16">
        <v>1</v>
      </c>
      <c r="H459">
        <v>120</v>
      </c>
      <c r="I459" s="2">
        <f t="shared" ref="I459:I472" si="24">G459*H459</f>
        <v>120</v>
      </c>
    </row>
    <row r="460" spans="3:9" x14ac:dyDescent="0.2">
      <c r="C460" t="s">
        <v>173</v>
      </c>
      <c r="G460" s="16">
        <v>4</v>
      </c>
      <c r="H460">
        <v>100</v>
      </c>
      <c r="I460" s="2">
        <f t="shared" si="24"/>
        <v>400</v>
      </c>
    </row>
    <row r="461" spans="3:9" x14ac:dyDescent="0.2">
      <c r="C461" t="s">
        <v>183</v>
      </c>
      <c r="G461" s="16">
        <v>4</v>
      </c>
      <c r="H461">
        <v>80</v>
      </c>
      <c r="I461" s="62">
        <f t="shared" si="24"/>
        <v>320</v>
      </c>
    </row>
    <row r="462" spans="3:9" x14ac:dyDescent="0.2">
      <c r="C462" t="s">
        <v>92</v>
      </c>
      <c r="G462" s="16">
        <v>12</v>
      </c>
      <c r="H462">
        <v>50</v>
      </c>
      <c r="I462" s="2">
        <f t="shared" si="24"/>
        <v>600</v>
      </c>
    </row>
    <row r="463" spans="3:9" x14ac:dyDescent="0.2">
      <c r="C463" t="s">
        <v>93</v>
      </c>
      <c r="G463" s="16">
        <v>2</v>
      </c>
      <c r="H463">
        <v>50</v>
      </c>
      <c r="I463" s="2">
        <f t="shared" si="24"/>
        <v>100</v>
      </c>
    </row>
    <row r="464" spans="3:9" x14ac:dyDescent="0.2">
      <c r="C464" t="s">
        <v>94</v>
      </c>
      <c r="G464" s="16">
        <v>1</v>
      </c>
      <c r="H464">
        <v>200</v>
      </c>
      <c r="I464" s="2">
        <f t="shared" si="24"/>
        <v>200</v>
      </c>
    </row>
    <row r="465" spans="3:10" x14ac:dyDescent="0.2">
      <c r="C465" t="s">
        <v>95</v>
      </c>
      <c r="G465" s="16">
        <v>1</v>
      </c>
      <c r="H465">
        <v>300</v>
      </c>
      <c r="I465" s="2">
        <f t="shared" si="24"/>
        <v>300</v>
      </c>
    </row>
    <row r="466" spans="3:10" x14ac:dyDescent="0.2">
      <c r="C466" s="86" t="s">
        <v>342</v>
      </c>
      <c r="G466" s="16">
        <v>1</v>
      </c>
      <c r="H466">
        <v>400</v>
      </c>
      <c r="I466" s="2">
        <f t="shared" si="24"/>
        <v>400</v>
      </c>
    </row>
    <row r="467" spans="3:10" x14ac:dyDescent="0.2">
      <c r="C467" s="86" t="s">
        <v>220</v>
      </c>
      <c r="G467" s="16">
        <v>1</v>
      </c>
      <c r="H467">
        <v>400</v>
      </c>
      <c r="I467" s="62">
        <f t="shared" si="24"/>
        <v>400</v>
      </c>
    </row>
    <row r="468" spans="3:10" x14ac:dyDescent="0.2">
      <c r="C468" s="86" t="s">
        <v>221</v>
      </c>
      <c r="G468" s="16">
        <v>1</v>
      </c>
      <c r="H468">
        <v>800</v>
      </c>
      <c r="I468" s="62">
        <f t="shared" si="24"/>
        <v>800</v>
      </c>
    </row>
    <row r="469" spans="3:10" x14ac:dyDescent="0.2">
      <c r="C469" t="s">
        <v>96</v>
      </c>
      <c r="G469" s="16">
        <v>1</v>
      </c>
      <c r="H469">
        <v>150</v>
      </c>
      <c r="I469" s="2">
        <f t="shared" si="24"/>
        <v>150</v>
      </c>
    </row>
    <row r="470" spans="3:10" x14ac:dyDescent="0.2">
      <c r="C470" t="s">
        <v>184</v>
      </c>
      <c r="G470" s="16">
        <v>2</v>
      </c>
      <c r="H470">
        <v>40</v>
      </c>
      <c r="I470" s="62">
        <f t="shared" si="24"/>
        <v>80</v>
      </c>
    </row>
    <row r="471" spans="3:10" x14ac:dyDescent="0.2">
      <c r="C471" t="s">
        <v>12</v>
      </c>
      <c r="G471" s="16">
        <v>2</v>
      </c>
      <c r="H471">
        <v>30</v>
      </c>
      <c r="I471" s="2">
        <f t="shared" si="24"/>
        <v>60</v>
      </c>
    </row>
    <row r="472" spans="3:10" s="2" customFormat="1" ht="13.5" thickBot="1" x14ac:dyDescent="0.25">
      <c r="C472" s="22" t="s">
        <v>19</v>
      </c>
      <c r="D472" s="22"/>
      <c r="E472" s="22"/>
      <c r="F472" s="22"/>
      <c r="G472" s="24">
        <v>1</v>
      </c>
      <c r="H472" s="22">
        <v>20</v>
      </c>
      <c r="I472" s="22">
        <f t="shared" si="24"/>
        <v>20</v>
      </c>
      <c r="J472" s="115"/>
    </row>
    <row r="473" spans="3:10" x14ac:dyDescent="0.2">
      <c r="C473" s="72" t="s">
        <v>35</v>
      </c>
      <c r="D473" s="65"/>
      <c r="E473" s="65"/>
      <c r="F473" s="65"/>
      <c r="G473" s="65"/>
      <c r="H473" s="65"/>
      <c r="I473" s="65">
        <f>SUM(I457:I472)</f>
        <v>4270</v>
      </c>
    </row>
    <row r="474" spans="3:10" ht="13.5" thickBot="1" x14ac:dyDescent="0.25">
      <c r="C474" s="23" t="s">
        <v>90</v>
      </c>
      <c r="D474" s="22"/>
      <c r="E474" s="22"/>
      <c r="F474" s="22"/>
      <c r="G474" s="22"/>
      <c r="H474" s="22"/>
      <c r="I474" s="74">
        <f>I473*0.2</f>
        <v>854</v>
      </c>
    </row>
    <row r="475" spans="3:10" ht="15.75" x14ac:dyDescent="0.25">
      <c r="C475" s="26" t="s">
        <v>22</v>
      </c>
      <c r="I475" s="28">
        <f>I473+I474</f>
        <v>5124</v>
      </c>
    </row>
    <row r="476" spans="3:10" ht="18" customHeight="1" x14ac:dyDescent="0.2"/>
    <row r="480" spans="3:10" ht="18" x14ac:dyDescent="0.25">
      <c r="C480" s="67"/>
    </row>
    <row r="482" spans="3:10" ht="13.5" customHeight="1" x14ac:dyDescent="0.25">
      <c r="C482" s="60" t="s">
        <v>128</v>
      </c>
    </row>
    <row r="483" spans="3:10" x14ac:dyDescent="0.2">
      <c r="C483" s="9"/>
      <c r="D483" s="9"/>
      <c r="E483" s="9"/>
      <c r="F483" s="9"/>
      <c r="G483" s="9"/>
      <c r="H483" s="9"/>
      <c r="I483" s="9"/>
    </row>
    <row r="484" spans="3:10" x14ac:dyDescent="0.2">
      <c r="C484" s="32" t="s">
        <v>5</v>
      </c>
      <c r="D484" s="32"/>
      <c r="E484" s="32"/>
      <c r="F484" s="32"/>
      <c r="G484" s="38" t="s">
        <v>6</v>
      </c>
      <c r="H484" s="33" t="s">
        <v>37</v>
      </c>
      <c r="I484" s="40" t="s">
        <v>8</v>
      </c>
    </row>
    <row r="485" spans="3:10" x14ac:dyDescent="0.2">
      <c r="C485" s="9"/>
      <c r="D485" s="9"/>
      <c r="E485" s="9"/>
      <c r="F485" s="9"/>
      <c r="G485" s="9"/>
      <c r="H485" s="15" t="s">
        <v>9</v>
      </c>
      <c r="I485" s="15" t="s">
        <v>9</v>
      </c>
    </row>
    <row r="486" spans="3:10" x14ac:dyDescent="0.2">
      <c r="C486" t="s">
        <v>97</v>
      </c>
      <c r="G486" s="16">
        <v>1</v>
      </c>
      <c r="H486">
        <v>150</v>
      </c>
      <c r="I486" s="2">
        <f t="shared" ref="I486:I497" si="25">G486*H486</f>
        <v>150</v>
      </c>
    </row>
    <row r="487" spans="3:10" x14ac:dyDescent="0.2">
      <c r="C487" t="s">
        <v>98</v>
      </c>
      <c r="G487" s="16">
        <v>1</v>
      </c>
      <c r="H487">
        <v>200</v>
      </c>
      <c r="I487" s="2">
        <f t="shared" si="25"/>
        <v>200</v>
      </c>
    </row>
    <row r="488" spans="3:10" x14ac:dyDescent="0.2">
      <c r="C488" t="s">
        <v>99</v>
      </c>
      <c r="G488" s="16">
        <v>1</v>
      </c>
      <c r="H488">
        <v>600</v>
      </c>
      <c r="I488" s="2">
        <f t="shared" si="25"/>
        <v>600</v>
      </c>
    </row>
    <row r="489" spans="3:10" x14ac:dyDescent="0.2">
      <c r="C489" t="s">
        <v>100</v>
      </c>
      <c r="G489" s="16">
        <v>1</v>
      </c>
      <c r="H489">
        <v>120</v>
      </c>
      <c r="I489" s="2">
        <f t="shared" si="25"/>
        <v>120</v>
      </c>
    </row>
    <row r="490" spans="3:10" x14ac:dyDescent="0.2">
      <c r="C490" t="s">
        <v>101</v>
      </c>
      <c r="G490" s="16">
        <v>1</v>
      </c>
      <c r="H490">
        <v>400</v>
      </c>
      <c r="I490" s="2">
        <f t="shared" si="25"/>
        <v>400</v>
      </c>
    </row>
    <row r="491" spans="3:10" s="2" customFormat="1" x14ac:dyDescent="0.2">
      <c r="C491" t="s">
        <v>102</v>
      </c>
      <c r="D491"/>
      <c r="E491"/>
      <c r="F491"/>
      <c r="G491" s="16">
        <v>1</v>
      </c>
      <c r="H491">
        <v>100</v>
      </c>
      <c r="I491" s="2">
        <f t="shared" si="25"/>
        <v>100</v>
      </c>
      <c r="J491" s="115"/>
    </row>
    <row r="492" spans="3:10" x14ac:dyDescent="0.2">
      <c r="C492" t="s">
        <v>103</v>
      </c>
      <c r="G492" s="16">
        <v>1</v>
      </c>
      <c r="H492">
        <v>100</v>
      </c>
      <c r="I492" s="2">
        <f t="shared" si="25"/>
        <v>100</v>
      </c>
    </row>
    <row r="493" spans="3:10" x14ac:dyDescent="0.2">
      <c r="C493" t="s">
        <v>104</v>
      </c>
      <c r="G493" s="16">
        <v>5</v>
      </c>
      <c r="H493">
        <v>50</v>
      </c>
      <c r="I493" s="2">
        <f t="shared" si="25"/>
        <v>250</v>
      </c>
    </row>
    <row r="494" spans="3:10" ht="14.25" customHeight="1" x14ac:dyDescent="0.2">
      <c r="C494" t="s">
        <v>105</v>
      </c>
      <c r="G494" s="16">
        <v>1</v>
      </c>
      <c r="H494">
        <v>120</v>
      </c>
      <c r="I494" s="2">
        <f t="shared" si="25"/>
        <v>120</v>
      </c>
    </row>
    <row r="495" spans="3:10" ht="14.25" customHeight="1" x14ac:dyDescent="0.2">
      <c r="C495" t="s">
        <v>106</v>
      </c>
      <c r="G495" s="16">
        <v>1</v>
      </c>
      <c r="H495">
        <v>1000</v>
      </c>
      <c r="I495" s="2">
        <f t="shared" si="25"/>
        <v>1000</v>
      </c>
    </row>
    <row r="496" spans="3:10" ht="14.25" customHeight="1" x14ac:dyDescent="0.2">
      <c r="C496" s="86" t="s">
        <v>343</v>
      </c>
      <c r="G496" s="16">
        <v>1</v>
      </c>
      <c r="H496">
        <v>200</v>
      </c>
      <c r="I496" s="62">
        <f t="shared" si="25"/>
        <v>200</v>
      </c>
    </row>
    <row r="497" spans="3:10" ht="14.25" customHeight="1" x14ac:dyDescent="0.2">
      <c r="C497" t="s">
        <v>19</v>
      </c>
      <c r="G497" s="16">
        <v>2</v>
      </c>
      <c r="H497">
        <v>20</v>
      </c>
      <c r="I497" s="2">
        <f t="shared" si="25"/>
        <v>40</v>
      </c>
    </row>
    <row r="498" spans="3:10" ht="14.25" customHeight="1" x14ac:dyDescent="0.2">
      <c r="C498" s="71" t="s">
        <v>107</v>
      </c>
      <c r="G498" s="16"/>
      <c r="I498" s="2"/>
    </row>
    <row r="499" spans="3:10" ht="14.25" customHeight="1" x14ac:dyDescent="0.2">
      <c r="C499" t="s">
        <v>108</v>
      </c>
      <c r="G499" s="16">
        <v>1</v>
      </c>
      <c r="H499">
        <v>600</v>
      </c>
      <c r="I499" s="2">
        <f>G499*H499</f>
        <v>600</v>
      </c>
    </row>
    <row r="500" spans="3:10" s="44" customFormat="1" ht="14.25" customHeight="1" x14ac:dyDescent="0.25">
      <c r="C500" t="s">
        <v>109</v>
      </c>
      <c r="D500"/>
      <c r="E500"/>
      <c r="F500"/>
      <c r="G500" s="16">
        <v>1</v>
      </c>
      <c r="H500">
        <v>400</v>
      </c>
      <c r="I500" s="2">
        <f>G500*H500</f>
        <v>400</v>
      </c>
      <c r="J500" s="116"/>
    </row>
    <row r="501" spans="3:10" ht="13.5" thickBot="1" x14ac:dyDescent="0.25">
      <c r="C501" s="22" t="s">
        <v>110</v>
      </c>
      <c r="D501" s="22"/>
      <c r="E501" s="22"/>
      <c r="F501" s="22"/>
      <c r="G501" s="24">
        <v>1</v>
      </c>
      <c r="H501" s="22">
        <v>400</v>
      </c>
      <c r="I501" s="22">
        <f>G501*H501</f>
        <v>400</v>
      </c>
    </row>
    <row r="502" spans="3:10" x14ac:dyDescent="0.2">
      <c r="C502" s="72" t="s">
        <v>35</v>
      </c>
      <c r="D502" s="65"/>
      <c r="E502" s="65"/>
      <c r="F502" s="65"/>
      <c r="G502" s="73"/>
      <c r="H502" s="65"/>
      <c r="I502" s="9">
        <f>SUM(I486:I497)+SUM(I499:I501)</f>
        <v>4680</v>
      </c>
    </row>
    <row r="503" spans="3:10" ht="13.5" thickBot="1" x14ac:dyDescent="0.25">
      <c r="C503" s="23" t="s">
        <v>82</v>
      </c>
      <c r="D503" s="22"/>
      <c r="E503" s="22"/>
      <c r="F503" s="22"/>
      <c r="G503" s="24"/>
      <c r="H503" s="22"/>
      <c r="I503" s="75">
        <f>I502*0.25</f>
        <v>1170</v>
      </c>
    </row>
    <row r="504" spans="3:10" ht="15.75" x14ac:dyDescent="0.25">
      <c r="C504" s="26" t="s">
        <v>22</v>
      </c>
      <c r="G504" s="16"/>
      <c r="I504" s="28">
        <f>I502+I503</f>
        <v>5850</v>
      </c>
    </row>
    <row r="506" spans="3:10" s="2" customFormat="1" x14ac:dyDescent="0.2">
      <c r="C506"/>
      <c r="D506"/>
      <c r="E506"/>
      <c r="F506"/>
      <c r="G506"/>
      <c r="H506"/>
      <c r="I506"/>
      <c r="J506" s="115"/>
    </row>
    <row r="508" spans="3:10" ht="18" x14ac:dyDescent="0.25">
      <c r="C508" s="67"/>
    </row>
    <row r="510" spans="3:10" ht="15.75" x14ac:dyDescent="0.25">
      <c r="C510" s="60" t="s">
        <v>111</v>
      </c>
    </row>
    <row r="511" spans="3:10" x14ac:dyDescent="0.2">
      <c r="C511" s="77" t="s">
        <v>174</v>
      </c>
      <c r="D511" s="9"/>
      <c r="E511" s="9"/>
      <c r="F511" s="9"/>
      <c r="G511" s="9"/>
      <c r="H511" s="9"/>
      <c r="I511" s="9"/>
    </row>
    <row r="512" spans="3:10" x14ac:dyDescent="0.2">
      <c r="C512" s="32" t="s">
        <v>5</v>
      </c>
      <c r="D512" s="32"/>
      <c r="E512" s="32"/>
      <c r="F512" s="32"/>
      <c r="G512" s="38" t="s">
        <v>6</v>
      </c>
      <c r="H512" s="33" t="s">
        <v>37</v>
      </c>
      <c r="I512" s="40" t="s">
        <v>8</v>
      </c>
    </row>
    <row r="513" spans="3:9" x14ac:dyDescent="0.2">
      <c r="C513" s="9"/>
      <c r="D513" s="9"/>
      <c r="E513" s="9"/>
      <c r="F513" s="9"/>
      <c r="G513" s="9"/>
      <c r="H513" s="15" t="s">
        <v>9</v>
      </c>
      <c r="I513" s="15" t="s">
        <v>9</v>
      </c>
    </row>
    <row r="514" spans="3:9" x14ac:dyDescent="0.2">
      <c r="C514" t="s">
        <v>112</v>
      </c>
      <c r="G514" s="16">
        <v>1</v>
      </c>
      <c r="H514">
        <v>120</v>
      </c>
      <c r="I514" s="2">
        <f t="shared" ref="I514:I520" si="26">G514*H514</f>
        <v>120</v>
      </c>
    </row>
    <row r="515" spans="3:9" x14ac:dyDescent="0.2">
      <c r="C515" t="s">
        <v>113</v>
      </c>
      <c r="G515" s="16">
        <v>4</v>
      </c>
      <c r="H515">
        <v>50</v>
      </c>
      <c r="I515" s="2">
        <f t="shared" si="26"/>
        <v>200</v>
      </c>
    </row>
    <row r="516" spans="3:9" x14ac:dyDescent="0.2">
      <c r="C516" t="s">
        <v>114</v>
      </c>
      <c r="G516" s="16">
        <v>1</v>
      </c>
      <c r="H516">
        <v>500</v>
      </c>
      <c r="I516" s="2">
        <f t="shared" si="26"/>
        <v>500</v>
      </c>
    </row>
    <row r="517" spans="3:9" x14ac:dyDescent="0.2">
      <c r="C517" t="s">
        <v>115</v>
      </c>
      <c r="G517" s="16">
        <v>1</v>
      </c>
      <c r="H517">
        <v>250</v>
      </c>
      <c r="I517" s="2">
        <f t="shared" si="26"/>
        <v>250</v>
      </c>
    </row>
    <row r="518" spans="3:9" x14ac:dyDescent="0.2">
      <c r="C518" t="s">
        <v>116</v>
      </c>
      <c r="G518" s="16">
        <v>1</v>
      </c>
      <c r="H518">
        <v>3000</v>
      </c>
      <c r="I518" s="2">
        <f t="shared" si="26"/>
        <v>3000</v>
      </c>
    </row>
    <row r="519" spans="3:9" x14ac:dyDescent="0.2">
      <c r="C519" t="s">
        <v>117</v>
      </c>
      <c r="G519" s="16">
        <v>1</v>
      </c>
      <c r="H519">
        <v>300</v>
      </c>
      <c r="I519" s="2">
        <f t="shared" si="26"/>
        <v>300</v>
      </c>
    </row>
    <row r="520" spans="3:9" ht="13.5" thickBot="1" x14ac:dyDescent="0.25">
      <c r="C520" s="22" t="s">
        <v>118</v>
      </c>
      <c r="D520" s="22"/>
      <c r="E520" s="22"/>
      <c r="F520" s="22"/>
      <c r="G520" s="24">
        <v>1</v>
      </c>
      <c r="H520" s="22">
        <v>1500</v>
      </c>
      <c r="I520" s="22">
        <f t="shared" si="26"/>
        <v>1500</v>
      </c>
    </row>
    <row r="521" spans="3:9" x14ac:dyDescent="0.2">
      <c r="C521" s="72" t="s">
        <v>35</v>
      </c>
      <c r="D521" s="65"/>
      <c r="E521" s="65"/>
      <c r="F521" s="65"/>
      <c r="G521" s="65"/>
      <c r="H521" s="65"/>
      <c r="I521" s="9">
        <f>SUM(I514:I520)</f>
        <v>5870</v>
      </c>
    </row>
    <row r="522" spans="3:9" ht="13.5" thickBot="1" x14ac:dyDescent="0.25">
      <c r="C522" s="23" t="s">
        <v>90</v>
      </c>
      <c r="D522" s="22"/>
      <c r="E522" s="22"/>
      <c r="F522" s="22"/>
      <c r="G522" s="22"/>
      <c r="H522" s="22"/>
      <c r="I522" s="69">
        <f>I521*0.2</f>
        <v>1174</v>
      </c>
    </row>
    <row r="523" spans="3:9" ht="15.75" x14ac:dyDescent="0.25">
      <c r="C523" s="26" t="s">
        <v>22</v>
      </c>
      <c r="H523" s="61"/>
      <c r="I523" s="28">
        <f>I521+I522</f>
        <v>7044</v>
      </c>
    </row>
    <row r="524" spans="3:9" ht="15.75" x14ac:dyDescent="0.25">
      <c r="C524" s="42"/>
      <c r="I524" s="43"/>
    </row>
    <row r="525" spans="3:9" ht="15.75" x14ac:dyDescent="0.25">
      <c r="C525" s="63"/>
      <c r="I525" s="43"/>
    </row>
    <row r="526" spans="3:9" ht="15.75" x14ac:dyDescent="0.25">
      <c r="C526" s="42"/>
      <c r="I526" s="43"/>
    </row>
    <row r="527" spans="3:9" ht="18" x14ac:dyDescent="0.25">
      <c r="C527" s="67"/>
      <c r="I527" s="43"/>
    </row>
    <row r="528" spans="3:9" ht="15.75" x14ac:dyDescent="0.25">
      <c r="C528" s="42"/>
      <c r="I528" s="43"/>
    </row>
    <row r="529" spans="3:9" ht="18" x14ac:dyDescent="0.25">
      <c r="C529" s="89"/>
      <c r="D529" s="53"/>
      <c r="E529" s="53"/>
      <c r="F529" s="53"/>
      <c r="G529" s="53"/>
      <c r="H529" s="53"/>
      <c r="I529" s="53"/>
    </row>
    <row r="530" spans="3:9" x14ac:dyDescent="0.2">
      <c r="C530" s="90"/>
      <c r="D530" s="2"/>
      <c r="E530" s="2"/>
      <c r="F530" s="2"/>
      <c r="G530" s="2"/>
      <c r="H530" s="2"/>
      <c r="I530" s="2"/>
    </row>
    <row r="531" spans="3:9" x14ac:dyDescent="0.2">
      <c r="C531" s="91"/>
      <c r="D531" s="91"/>
      <c r="E531" s="91"/>
      <c r="F531" s="91"/>
      <c r="G531" s="92"/>
      <c r="H531" s="40"/>
      <c r="I531" s="40"/>
    </row>
    <row r="532" spans="3:9" x14ac:dyDescent="0.2">
      <c r="C532" s="2"/>
      <c r="D532" s="2"/>
      <c r="E532" s="2"/>
      <c r="F532" s="2"/>
      <c r="G532" s="2"/>
      <c r="H532" s="40"/>
      <c r="I532" s="40"/>
    </row>
    <row r="533" spans="3:9" x14ac:dyDescent="0.2">
      <c r="C533" s="2"/>
      <c r="D533" s="2"/>
      <c r="E533" s="2"/>
      <c r="F533" s="2"/>
      <c r="G533" s="1"/>
      <c r="H533" s="2"/>
      <c r="I533" s="2"/>
    </row>
    <row r="534" spans="3:9" x14ac:dyDescent="0.2">
      <c r="C534" s="2"/>
      <c r="D534" s="2"/>
      <c r="E534" s="2"/>
      <c r="F534" s="2"/>
      <c r="G534" s="1"/>
      <c r="H534" s="2"/>
      <c r="I534" s="2"/>
    </row>
    <row r="535" spans="3:9" x14ac:dyDescent="0.2">
      <c r="C535" s="2"/>
      <c r="D535" s="2"/>
      <c r="E535" s="2"/>
      <c r="F535" s="2"/>
      <c r="G535" s="1"/>
      <c r="H535" s="2"/>
      <c r="I535" s="2"/>
    </row>
    <row r="536" spans="3:9" x14ac:dyDescent="0.2">
      <c r="C536" s="93"/>
      <c r="D536" s="2"/>
      <c r="E536" s="2"/>
      <c r="F536" s="2"/>
      <c r="G536" s="1"/>
      <c r="H536" s="2"/>
      <c r="I536" s="2"/>
    </row>
    <row r="537" spans="3:9" x14ac:dyDescent="0.2">
      <c r="C537" s="91"/>
      <c r="D537" s="2"/>
      <c r="E537" s="2"/>
      <c r="F537" s="2"/>
      <c r="G537" s="1"/>
      <c r="H537" s="2"/>
      <c r="I537" s="94"/>
    </row>
    <row r="538" spans="3:9" ht="15.75" x14ac:dyDescent="0.25">
      <c r="C538" s="41"/>
      <c r="D538" s="2"/>
      <c r="E538" s="2"/>
      <c r="F538" s="2"/>
      <c r="G538" s="1"/>
      <c r="H538" s="2"/>
      <c r="I538" s="95"/>
    </row>
    <row r="544" spans="3:9" ht="15" x14ac:dyDescent="0.25">
      <c r="C544" s="78"/>
      <c r="I544" s="55"/>
    </row>
    <row r="545" spans="3:9" ht="15" x14ac:dyDescent="0.25">
      <c r="C545" s="55"/>
      <c r="H545" s="46"/>
      <c r="I545" s="48"/>
    </row>
    <row r="546" spans="3:9" ht="15" x14ac:dyDescent="0.25">
      <c r="I546" s="48"/>
    </row>
  </sheetData>
  <phoneticPr fontId="0" type="noConversion"/>
  <printOptions horizontalCentered="1"/>
  <pageMargins left="1" right="1" top="2" bottom="1" header="0.5" footer="0.5"/>
  <pageSetup paperSize="9" scale="90" orientation="portrait" r:id="rId1"/>
  <headerFooter alignWithMargins="0">
    <oddHeader>&amp;L&amp;"Arial,Bold"&amp;9Area Statement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24"/>
  <sheetViews>
    <sheetView workbookViewId="0">
      <selection activeCell="H17" sqref="H17"/>
    </sheetView>
  </sheetViews>
  <sheetFormatPr defaultColWidth="8.85546875" defaultRowHeight="12.75" x14ac:dyDescent="0.2"/>
  <cols>
    <col min="1" max="1" width="8.85546875" style="117"/>
    <col min="2" max="2" width="33.42578125" style="117" bestFit="1" customWidth="1"/>
    <col min="3" max="3" width="11.140625" style="117" customWidth="1"/>
    <col min="4" max="4" width="10.140625" style="117" customWidth="1"/>
    <col min="5" max="16384" width="8.85546875" style="117"/>
  </cols>
  <sheetData>
    <row r="1" spans="2:32" ht="13.5" thickBot="1" x14ac:dyDescent="0.25"/>
    <row r="2" spans="2:32" s="122" customFormat="1" ht="15.75" thickBot="1" x14ac:dyDescent="0.3">
      <c r="B2" s="118" t="s">
        <v>235</v>
      </c>
      <c r="C2" s="119" t="s">
        <v>236</v>
      </c>
      <c r="D2" s="120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</row>
    <row r="3" spans="2:32" ht="13.5" thickBot="1" x14ac:dyDescent="0.25">
      <c r="B3" s="123"/>
      <c r="C3" s="124"/>
      <c r="D3" s="12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</row>
    <row r="4" spans="2:32" x14ac:dyDescent="0.2">
      <c r="B4" s="127" t="s">
        <v>127</v>
      </c>
      <c r="C4" s="128"/>
      <c r="D4" s="129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x14ac:dyDescent="0.2">
      <c r="B5" s="130" t="s">
        <v>237</v>
      </c>
      <c r="C5" s="131">
        <v>1</v>
      </c>
      <c r="D5" s="132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</row>
    <row r="6" spans="2:32" x14ac:dyDescent="0.2">
      <c r="B6" s="130" t="s">
        <v>238</v>
      </c>
      <c r="C6" s="131">
        <v>1</v>
      </c>
      <c r="D6" s="132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</row>
    <row r="7" spans="2:32" x14ac:dyDescent="0.2">
      <c r="B7" s="130" t="s">
        <v>239</v>
      </c>
      <c r="C7" s="131">
        <v>1</v>
      </c>
      <c r="D7" s="132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</row>
    <row r="8" spans="2:32" x14ac:dyDescent="0.2">
      <c r="B8" s="130" t="s">
        <v>240</v>
      </c>
      <c r="C8" s="131">
        <v>1</v>
      </c>
      <c r="D8" s="132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</row>
    <row r="9" spans="2:32" x14ac:dyDescent="0.2">
      <c r="B9" s="130" t="s">
        <v>241</v>
      </c>
      <c r="C9" s="131">
        <v>2</v>
      </c>
      <c r="D9" s="132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</row>
    <row r="10" spans="2:32" x14ac:dyDescent="0.2">
      <c r="B10" s="130" t="s">
        <v>242</v>
      </c>
      <c r="C10" s="131">
        <v>2</v>
      </c>
      <c r="D10" s="132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</row>
    <row r="11" spans="2:32" x14ac:dyDescent="0.2">
      <c r="B11" s="133" t="s">
        <v>243</v>
      </c>
      <c r="C11" s="131"/>
      <c r="D11" s="132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</row>
    <row r="12" spans="2:32" x14ac:dyDescent="0.2">
      <c r="B12" s="130" t="s">
        <v>244</v>
      </c>
      <c r="C12" s="131">
        <v>1</v>
      </c>
      <c r="D12" s="132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</row>
    <row r="13" spans="2:32" x14ac:dyDescent="0.2">
      <c r="B13" s="130" t="s">
        <v>245</v>
      </c>
      <c r="C13" s="131">
        <v>4</v>
      </c>
      <c r="D13" s="132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</row>
    <row r="14" spans="2:32" x14ac:dyDescent="0.2">
      <c r="B14" s="133" t="s">
        <v>246</v>
      </c>
      <c r="C14" s="131"/>
      <c r="D14" s="132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</row>
    <row r="15" spans="2:32" x14ac:dyDescent="0.2">
      <c r="B15" s="133" t="s">
        <v>247</v>
      </c>
      <c r="C15" s="131"/>
      <c r="D15" s="132"/>
    </row>
    <row r="16" spans="2:32" x14ac:dyDescent="0.2">
      <c r="B16" s="130" t="s">
        <v>248</v>
      </c>
      <c r="C16" s="131">
        <v>1</v>
      </c>
      <c r="D16" s="132"/>
    </row>
    <row r="17" spans="2:4" x14ac:dyDescent="0.2">
      <c r="B17" s="130" t="s">
        <v>249</v>
      </c>
      <c r="C17" s="131">
        <v>1</v>
      </c>
      <c r="D17" s="132"/>
    </row>
    <row r="18" spans="2:4" x14ac:dyDescent="0.2">
      <c r="B18" s="130" t="s">
        <v>250</v>
      </c>
      <c r="C18" s="131">
        <v>2</v>
      </c>
      <c r="D18" s="132"/>
    </row>
    <row r="19" spans="2:4" x14ac:dyDescent="0.2">
      <c r="B19" s="133" t="s">
        <v>251</v>
      </c>
      <c r="C19" s="131"/>
      <c r="D19" s="132"/>
    </row>
    <row r="20" spans="2:4" x14ac:dyDescent="0.2">
      <c r="B20" s="130" t="s">
        <v>248</v>
      </c>
      <c r="C20" s="131">
        <v>1</v>
      </c>
      <c r="D20" s="132"/>
    </row>
    <row r="21" spans="2:4" x14ac:dyDescent="0.2">
      <c r="B21" s="130" t="s">
        <v>252</v>
      </c>
      <c r="C21" s="131">
        <v>2</v>
      </c>
      <c r="D21" s="132"/>
    </row>
    <row r="22" spans="2:4" x14ac:dyDescent="0.2">
      <c r="B22" s="130" t="str">
        <f>B18</f>
        <v>Billing &amp; Cashier</v>
      </c>
      <c r="C22" s="131">
        <v>3</v>
      </c>
      <c r="D22" s="132"/>
    </row>
    <row r="23" spans="2:4" x14ac:dyDescent="0.2">
      <c r="B23" s="130"/>
      <c r="C23" s="131"/>
      <c r="D23" s="132"/>
    </row>
    <row r="24" spans="2:4" x14ac:dyDescent="0.2">
      <c r="B24" s="133" t="s">
        <v>253</v>
      </c>
      <c r="C24" s="131"/>
      <c r="D24" s="132"/>
    </row>
    <row r="25" spans="2:4" x14ac:dyDescent="0.2">
      <c r="B25" s="130" t="str">
        <f>B20</f>
        <v>Manager</v>
      </c>
      <c r="C25" s="131">
        <v>1</v>
      </c>
      <c r="D25" s="132"/>
    </row>
    <row r="26" spans="2:4" x14ac:dyDescent="0.2">
      <c r="B26" s="130" t="str">
        <f>B17</f>
        <v>Asst.Executive</v>
      </c>
      <c r="C26" s="131">
        <v>1</v>
      </c>
      <c r="D26" s="132"/>
    </row>
    <row r="27" spans="2:4" x14ac:dyDescent="0.2">
      <c r="B27" s="133" t="s">
        <v>254</v>
      </c>
      <c r="C27" s="131"/>
      <c r="D27" s="132"/>
    </row>
    <row r="28" spans="2:4" x14ac:dyDescent="0.2">
      <c r="B28" s="130" t="s">
        <v>248</v>
      </c>
      <c r="C28" s="131">
        <v>1</v>
      </c>
      <c r="D28" s="132"/>
    </row>
    <row r="29" spans="2:4" x14ac:dyDescent="0.2">
      <c r="B29" s="130" t="s">
        <v>255</v>
      </c>
      <c r="C29" s="131">
        <v>2</v>
      </c>
      <c r="D29" s="132"/>
    </row>
    <row r="30" spans="2:4" x14ac:dyDescent="0.2">
      <c r="B30" s="133" t="s">
        <v>256</v>
      </c>
      <c r="C30" s="131"/>
      <c r="D30" s="132"/>
    </row>
    <row r="31" spans="2:4" x14ac:dyDescent="0.2">
      <c r="B31" s="130" t="s">
        <v>248</v>
      </c>
      <c r="C31" s="131">
        <v>1</v>
      </c>
      <c r="D31" s="132"/>
    </row>
    <row r="32" spans="2:4" x14ac:dyDescent="0.2">
      <c r="B32" s="130" t="s">
        <v>257</v>
      </c>
      <c r="C32" s="131">
        <v>1</v>
      </c>
      <c r="D32" s="132"/>
    </row>
    <row r="33" spans="2:4" x14ac:dyDescent="0.2">
      <c r="B33" s="130" t="s">
        <v>242</v>
      </c>
      <c r="C33" s="131">
        <v>1</v>
      </c>
      <c r="D33" s="134"/>
    </row>
    <row r="34" spans="2:4" x14ac:dyDescent="0.2">
      <c r="B34" s="133" t="s">
        <v>258</v>
      </c>
      <c r="C34" s="131"/>
      <c r="D34" s="132"/>
    </row>
    <row r="35" spans="2:4" x14ac:dyDescent="0.2">
      <c r="B35" s="130" t="s">
        <v>248</v>
      </c>
      <c r="C35" s="131">
        <v>1</v>
      </c>
      <c r="D35" s="132"/>
    </row>
    <row r="36" spans="2:4" x14ac:dyDescent="0.2">
      <c r="B36" s="130" t="s">
        <v>259</v>
      </c>
      <c r="C36" s="131">
        <v>2</v>
      </c>
      <c r="D36" s="132"/>
    </row>
    <row r="37" spans="2:4" x14ac:dyDescent="0.2">
      <c r="B37" s="133" t="s">
        <v>260</v>
      </c>
      <c r="C37" s="131"/>
      <c r="D37" s="132"/>
    </row>
    <row r="38" spans="2:4" x14ac:dyDescent="0.2">
      <c r="B38" s="130" t="s">
        <v>248</v>
      </c>
      <c r="C38" s="131">
        <v>1</v>
      </c>
      <c r="D38" s="132"/>
    </row>
    <row r="39" spans="2:4" x14ac:dyDescent="0.2">
      <c r="B39" s="130" t="s">
        <v>261</v>
      </c>
      <c r="C39" s="131">
        <v>4</v>
      </c>
      <c r="D39" s="132"/>
    </row>
    <row r="40" spans="2:4" x14ac:dyDescent="0.2">
      <c r="B40" s="130" t="s">
        <v>262</v>
      </c>
      <c r="C40" s="131">
        <v>1</v>
      </c>
      <c r="D40" s="132"/>
    </row>
    <row r="41" spans="2:4" x14ac:dyDescent="0.2">
      <c r="B41" s="130" t="s">
        <v>263</v>
      </c>
      <c r="C41" s="131">
        <v>2</v>
      </c>
      <c r="D41" s="132"/>
    </row>
    <row r="42" spans="2:4" x14ac:dyDescent="0.2">
      <c r="B42" s="133" t="s">
        <v>264</v>
      </c>
      <c r="C42" s="131"/>
      <c r="D42" s="132"/>
    </row>
    <row r="43" spans="2:4" x14ac:dyDescent="0.2">
      <c r="B43" s="130" t="s">
        <v>265</v>
      </c>
      <c r="C43" s="131">
        <v>1</v>
      </c>
      <c r="D43" s="132"/>
    </row>
    <row r="44" spans="2:4" x14ac:dyDescent="0.2">
      <c r="B44" s="130" t="s">
        <v>266</v>
      </c>
      <c r="C44" s="131">
        <v>1</v>
      </c>
      <c r="D44" s="132"/>
    </row>
    <row r="45" spans="2:4" x14ac:dyDescent="0.2">
      <c r="B45" s="130" t="s">
        <v>267</v>
      </c>
      <c r="C45" s="131">
        <v>2</v>
      </c>
      <c r="D45" s="132"/>
    </row>
    <row r="46" spans="2:4" x14ac:dyDescent="0.2">
      <c r="B46" s="130" t="s">
        <v>268</v>
      </c>
      <c r="C46" s="131">
        <v>2</v>
      </c>
      <c r="D46" s="124"/>
    </row>
    <row r="47" spans="2:4" x14ac:dyDescent="0.2">
      <c r="B47" s="130" t="s">
        <v>269</v>
      </c>
      <c r="C47" s="131">
        <v>2</v>
      </c>
      <c r="D47" s="132"/>
    </row>
    <row r="48" spans="2:4" x14ac:dyDescent="0.2">
      <c r="B48" s="130"/>
      <c r="C48" s="131"/>
      <c r="D48" s="132"/>
    </row>
    <row r="49" spans="2:4" x14ac:dyDescent="0.2">
      <c r="B49" s="133" t="s">
        <v>270</v>
      </c>
      <c r="C49" s="131"/>
      <c r="D49" s="132"/>
    </row>
    <row r="50" spans="2:4" x14ac:dyDescent="0.2">
      <c r="B50" s="130" t="s">
        <v>271</v>
      </c>
      <c r="C50" s="131">
        <v>1</v>
      </c>
      <c r="D50" s="132"/>
    </row>
    <row r="51" spans="2:4" x14ac:dyDescent="0.2">
      <c r="B51" s="130" t="s">
        <v>272</v>
      </c>
      <c r="C51" s="131">
        <v>0</v>
      </c>
      <c r="D51" s="132"/>
    </row>
    <row r="52" spans="2:4" x14ac:dyDescent="0.2">
      <c r="B52" s="130" t="s">
        <v>273</v>
      </c>
      <c r="C52" s="131">
        <v>1</v>
      </c>
      <c r="D52" s="132"/>
    </row>
    <row r="53" spans="2:4" x14ac:dyDescent="0.2">
      <c r="B53" s="130" t="s">
        <v>274</v>
      </c>
      <c r="C53" s="131">
        <v>1</v>
      </c>
      <c r="D53" s="132"/>
    </row>
    <row r="54" spans="2:4" x14ac:dyDescent="0.2">
      <c r="B54" s="130"/>
      <c r="C54" s="131"/>
      <c r="D54" s="132"/>
    </row>
    <row r="55" spans="2:4" x14ac:dyDescent="0.2">
      <c r="B55" s="133" t="s">
        <v>275</v>
      </c>
      <c r="C55" s="131"/>
      <c r="D55" s="132"/>
    </row>
    <row r="56" spans="2:4" x14ac:dyDescent="0.2">
      <c r="B56" s="130" t="s">
        <v>276</v>
      </c>
      <c r="C56" s="131">
        <v>1</v>
      </c>
      <c r="D56" s="132"/>
    </row>
    <row r="57" spans="2:4" x14ac:dyDescent="0.2">
      <c r="B57" s="130" t="s">
        <v>277</v>
      </c>
      <c r="C57" s="131">
        <v>1</v>
      </c>
      <c r="D57" s="132"/>
    </row>
    <row r="58" spans="2:4" x14ac:dyDescent="0.2">
      <c r="B58" s="135"/>
      <c r="C58" s="131"/>
    </row>
    <row r="59" spans="2:4" x14ac:dyDescent="0.2">
      <c r="B59" s="133" t="s">
        <v>278</v>
      </c>
      <c r="C59" s="131"/>
      <c r="D59" s="132"/>
    </row>
    <row r="60" spans="2:4" x14ac:dyDescent="0.2">
      <c r="B60" s="130" t="s">
        <v>279</v>
      </c>
      <c r="C60" s="131">
        <v>1</v>
      </c>
      <c r="D60" s="132"/>
    </row>
    <row r="61" spans="2:4" x14ac:dyDescent="0.2">
      <c r="B61" s="130" t="s">
        <v>280</v>
      </c>
      <c r="C61" s="131">
        <v>0</v>
      </c>
      <c r="D61" s="132"/>
    </row>
    <row r="62" spans="2:4" x14ac:dyDescent="0.2">
      <c r="B62" s="130" t="s">
        <v>281</v>
      </c>
      <c r="C62" s="131">
        <v>1</v>
      </c>
      <c r="D62" s="132"/>
    </row>
    <row r="63" spans="2:4" x14ac:dyDescent="0.2">
      <c r="B63" s="130" t="s">
        <v>282</v>
      </c>
      <c r="C63" s="131">
        <v>0</v>
      </c>
      <c r="D63" s="132"/>
    </row>
    <row r="64" spans="2:4" x14ac:dyDescent="0.2">
      <c r="B64" s="130" t="s">
        <v>283</v>
      </c>
      <c r="C64" s="131">
        <v>4</v>
      </c>
      <c r="D64" s="132"/>
    </row>
    <row r="65" spans="2:4" x14ac:dyDescent="0.2">
      <c r="B65" s="130" t="s">
        <v>284</v>
      </c>
      <c r="C65" s="131">
        <v>3</v>
      </c>
      <c r="D65" s="132"/>
    </row>
    <row r="66" spans="2:4" x14ac:dyDescent="0.2">
      <c r="B66" s="133" t="s">
        <v>285</v>
      </c>
      <c r="C66" s="131"/>
      <c r="D66" s="132"/>
    </row>
    <row r="67" spans="2:4" x14ac:dyDescent="0.2">
      <c r="B67" s="130" t="s">
        <v>286</v>
      </c>
      <c r="C67" s="131">
        <v>1</v>
      </c>
      <c r="D67" s="132"/>
    </row>
    <row r="68" spans="2:4" x14ac:dyDescent="0.2">
      <c r="B68" s="130" t="s">
        <v>287</v>
      </c>
      <c r="C68" s="131">
        <v>2</v>
      </c>
      <c r="D68" s="132"/>
    </row>
    <row r="69" spans="2:4" x14ac:dyDescent="0.2">
      <c r="B69" s="130" t="s">
        <v>288</v>
      </c>
      <c r="C69" s="131">
        <v>0</v>
      </c>
      <c r="D69" s="132"/>
    </row>
    <row r="70" spans="2:4" x14ac:dyDescent="0.2">
      <c r="B70" s="130" t="s">
        <v>289</v>
      </c>
      <c r="C70" s="131">
        <v>1</v>
      </c>
      <c r="D70" s="132"/>
    </row>
    <row r="71" spans="2:4" x14ac:dyDescent="0.2">
      <c r="B71" s="130" t="s">
        <v>290</v>
      </c>
      <c r="C71" s="131">
        <v>2</v>
      </c>
      <c r="D71" s="132"/>
    </row>
    <row r="72" spans="2:4" x14ac:dyDescent="0.2">
      <c r="B72" s="130" t="s">
        <v>291</v>
      </c>
      <c r="C72" s="131">
        <v>0</v>
      </c>
      <c r="D72" s="132"/>
    </row>
    <row r="73" spans="2:4" x14ac:dyDescent="0.2">
      <c r="B73" s="130" t="s">
        <v>292</v>
      </c>
      <c r="C73" s="131">
        <v>2</v>
      </c>
      <c r="D73" s="132"/>
    </row>
    <row r="74" spans="2:4" x14ac:dyDescent="0.2">
      <c r="B74" s="130" t="s">
        <v>293</v>
      </c>
      <c r="C74" s="131">
        <v>1</v>
      </c>
      <c r="D74" s="132"/>
    </row>
    <row r="75" spans="2:4" x14ac:dyDescent="0.2">
      <c r="B75" s="130" t="s">
        <v>294</v>
      </c>
      <c r="C75" s="131">
        <v>4</v>
      </c>
      <c r="D75" s="132"/>
    </row>
    <row r="76" spans="2:4" x14ac:dyDescent="0.2">
      <c r="B76" s="130" t="s">
        <v>295</v>
      </c>
      <c r="C76" s="131">
        <v>1</v>
      </c>
      <c r="D76" s="132"/>
    </row>
    <row r="77" spans="2:4" x14ac:dyDescent="0.2">
      <c r="B77" s="130" t="s">
        <v>296</v>
      </c>
      <c r="C77" s="131">
        <v>1</v>
      </c>
      <c r="D77" s="132"/>
    </row>
    <row r="78" spans="2:4" x14ac:dyDescent="0.2">
      <c r="B78" s="130" t="s">
        <v>297</v>
      </c>
      <c r="C78" s="131">
        <v>4.4000000000000004</v>
      </c>
      <c r="D78" s="132"/>
    </row>
    <row r="79" spans="2:4" x14ac:dyDescent="0.2">
      <c r="B79" s="130" t="s">
        <v>298</v>
      </c>
      <c r="C79" s="131">
        <v>6</v>
      </c>
      <c r="D79" s="132"/>
    </row>
    <row r="80" spans="2:4" x14ac:dyDescent="0.2">
      <c r="B80" s="130" t="s">
        <v>299</v>
      </c>
      <c r="C80" s="131">
        <v>1</v>
      </c>
      <c r="D80" s="132"/>
    </row>
    <row r="81" spans="2:4" x14ac:dyDescent="0.2">
      <c r="B81" s="130" t="s">
        <v>300</v>
      </c>
      <c r="C81" s="131">
        <v>1</v>
      </c>
      <c r="D81" s="132"/>
    </row>
    <row r="82" spans="2:4" x14ac:dyDescent="0.2">
      <c r="B82" s="130" t="s">
        <v>301</v>
      </c>
      <c r="C82" s="131">
        <v>2</v>
      </c>
      <c r="D82" s="132"/>
    </row>
    <row r="83" spans="2:4" x14ac:dyDescent="0.2">
      <c r="B83" s="130" t="s">
        <v>302</v>
      </c>
      <c r="C83" s="131">
        <v>2</v>
      </c>
      <c r="D83" s="132"/>
    </row>
    <row r="84" spans="2:4" x14ac:dyDescent="0.2">
      <c r="B84" s="130" t="s">
        <v>303</v>
      </c>
      <c r="C84" s="131">
        <v>13.628125000000001</v>
      </c>
      <c r="D84" s="132"/>
    </row>
    <row r="85" spans="2:4" x14ac:dyDescent="0.2">
      <c r="B85" s="130" t="s">
        <v>304</v>
      </c>
      <c r="C85" s="131">
        <v>25.309375000000003</v>
      </c>
      <c r="D85" s="132"/>
    </row>
    <row r="86" spans="2:4" x14ac:dyDescent="0.2">
      <c r="B86" s="130" t="s">
        <v>305</v>
      </c>
      <c r="C86" s="131">
        <v>5.3000000000000007</v>
      </c>
      <c r="D86" s="132"/>
    </row>
    <row r="87" spans="2:4" x14ac:dyDescent="0.2">
      <c r="B87" s="130" t="s">
        <v>306</v>
      </c>
      <c r="C87" s="131">
        <v>1</v>
      </c>
      <c r="D87" s="132"/>
    </row>
    <row r="88" spans="2:4" x14ac:dyDescent="0.2">
      <c r="B88" s="130" t="s">
        <v>307</v>
      </c>
      <c r="C88" s="131">
        <v>1</v>
      </c>
      <c r="D88" s="132"/>
    </row>
    <row r="89" spans="2:4" x14ac:dyDescent="0.2">
      <c r="B89" s="130" t="s">
        <v>308</v>
      </c>
      <c r="C89" s="131">
        <v>2</v>
      </c>
      <c r="D89" s="132"/>
    </row>
    <row r="90" spans="2:4" x14ac:dyDescent="0.2">
      <c r="B90" s="130" t="s">
        <v>309</v>
      </c>
      <c r="C90" s="131">
        <v>2</v>
      </c>
      <c r="D90" s="132"/>
    </row>
    <row r="91" spans="2:4" x14ac:dyDescent="0.2">
      <c r="B91" s="130" t="s">
        <v>274</v>
      </c>
      <c r="C91" s="131">
        <v>2</v>
      </c>
      <c r="D91" s="132"/>
    </row>
    <row r="92" spans="2:4" x14ac:dyDescent="0.2">
      <c r="B92" s="130" t="s">
        <v>310</v>
      </c>
      <c r="C92" s="131">
        <v>1</v>
      </c>
      <c r="D92" s="132"/>
    </row>
    <row r="93" spans="2:4" x14ac:dyDescent="0.2">
      <c r="B93" s="133" t="s">
        <v>311</v>
      </c>
      <c r="C93" s="131"/>
    </row>
    <row r="94" spans="2:4" x14ac:dyDescent="0.2">
      <c r="B94" s="130" t="s">
        <v>312</v>
      </c>
      <c r="C94" s="131">
        <v>1</v>
      </c>
    </row>
    <row r="95" spans="2:4" x14ac:dyDescent="0.2">
      <c r="B95" s="130" t="s">
        <v>313</v>
      </c>
      <c r="C95" s="131">
        <v>1</v>
      </c>
    </row>
    <row r="96" spans="2:4" x14ac:dyDescent="0.2">
      <c r="B96" s="130" t="s">
        <v>314</v>
      </c>
      <c r="C96" s="131">
        <v>57.886067763973408</v>
      </c>
    </row>
    <row r="97" spans="2:4" x14ac:dyDescent="0.2">
      <c r="B97" s="130" t="s">
        <v>315</v>
      </c>
      <c r="C97" s="131">
        <v>86.829101645960108</v>
      </c>
    </row>
    <row r="98" spans="2:4" x14ac:dyDescent="0.2">
      <c r="B98" s="130" t="s">
        <v>316</v>
      </c>
      <c r="C98" s="131">
        <v>144.71516940993351</v>
      </c>
      <c r="D98" s="124"/>
    </row>
    <row r="99" spans="2:4" x14ac:dyDescent="0.2">
      <c r="B99" s="130" t="s">
        <v>317</v>
      </c>
      <c r="C99" s="131">
        <v>5.3333333333333339</v>
      </c>
      <c r="D99" s="124"/>
    </row>
    <row r="100" spans="2:4" x14ac:dyDescent="0.2">
      <c r="B100" s="130"/>
      <c r="C100" s="131"/>
      <c r="D100" s="124"/>
    </row>
    <row r="101" spans="2:4" x14ac:dyDescent="0.2">
      <c r="B101" s="133" t="s">
        <v>318</v>
      </c>
      <c r="C101" s="131"/>
      <c r="D101" s="124"/>
    </row>
    <row r="102" spans="2:4" x14ac:dyDescent="0.2">
      <c r="B102" s="130" t="s">
        <v>319</v>
      </c>
      <c r="C102" s="131">
        <v>15</v>
      </c>
      <c r="D102" s="124"/>
    </row>
    <row r="103" spans="2:4" x14ac:dyDescent="0.2">
      <c r="B103" s="130" t="s">
        <v>320</v>
      </c>
      <c r="C103" s="131">
        <v>30.90625</v>
      </c>
      <c r="D103" s="124"/>
    </row>
    <row r="104" spans="2:4" x14ac:dyDescent="0.2">
      <c r="B104" s="130" t="s">
        <v>321</v>
      </c>
      <c r="C104" s="131"/>
      <c r="D104" s="124"/>
    </row>
    <row r="105" spans="2:4" x14ac:dyDescent="0.2">
      <c r="B105" s="130" t="s">
        <v>322</v>
      </c>
      <c r="C105" s="131">
        <v>52.55555555555555</v>
      </c>
      <c r="D105" s="124"/>
    </row>
    <row r="106" spans="2:4" x14ac:dyDescent="0.2">
      <c r="B106" s="130" t="s">
        <v>323</v>
      </c>
      <c r="C106" s="131">
        <v>11</v>
      </c>
      <c r="D106" s="124"/>
    </row>
    <row r="107" spans="2:4" x14ac:dyDescent="0.2">
      <c r="B107" s="130" t="s">
        <v>324</v>
      </c>
      <c r="C107" s="131">
        <v>2</v>
      </c>
      <c r="D107" s="124"/>
    </row>
    <row r="108" spans="2:4" x14ac:dyDescent="0.2">
      <c r="B108" s="130" t="s">
        <v>325</v>
      </c>
      <c r="C108" s="131">
        <v>30</v>
      </c>
      <c r="D108" s="132"/>
    </row>
    <row r="109" spans="2:4" x14ac:dyDescent="0.2">
      <c r="B109" s="130" t="s">
        <v>326</v>
      </c>
      <c r="C109" s="131">
        <v>12</v>
      </c>
      <c r="D109" s="132"/>
    </row>
    <row r="110" spans="2:4" ht="13.5" thickBot="1" x14ac:dyDescent="0.25">
      <c r="B110" s="136" t="s">
        <v>327</v>
      </c>
      <c r="C110" s="137">
        <v>4</v>
      </c>
      <c r="D110" s="132"/>
    </row>
    <row r="111" spans="2:4" ht="13.5" thickBot="1" x14ac:dyDescent="0.25">
      <c r="B111" s="138"/>
      <c r="C111" s="139"/>
      <c r="D111" s="132"/>
    </row>
    <row r="112" spans="2:4" ht="13.5" thickBot="1" x14ac:dyDescent="0.25">
      <c r="B112" s="140" t="s">
        <v>22</v>
      </c>
      <c r="C112" s="141">
        <v>602.86297770875592</v>
      </c>
      <c r="D112" s="132"/>
    </row>
    <row r="131" spans="2:4" x14ac:dyDescent="0.2">
      <c r="B131" s="142"/>
      <c r="C131" s="143"/>
      <c r="D131" s="124"/>
    </row>
    <row r="132" spans="2:4" x14ac:dyDescent="0.2">
      <c r="B132" s="142"/>
      <c r="C132" s="143"/>
      <c r="D132" s="124"/>
    </row>
    <row r="133" spans="2:4" x14ac:dyDescent="0.2">
      <c r="B133" s="142"/>
      <c r="C133" s="143"/>
      <c r="D133" s="124"/>
    </row>
    <row r="224" spans="2:4" x14ac:dyDescent="0.2">
      <c r="B224" s="142"/>
      <c r="C224" s="143"/>
      <c r="D224" s="124"/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Area Program</vt:lpstr>
      <vt:lpstr>Staff</vt:lpstr>
      <vt:lpstr>Sheet3</vt:lpstr>
    </vt:vector>
  </TitlesOfParts>
  <Company>Hosmac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Rajat</cp:lastModifiedBy>
  <cp:lastPrinted>2003-08-02T10:15:48Z</cp:lastPrinted>
  <dcterms:created xsi:type="dcterms:W3CDTF">2002-04-18T03:38:51Z</dcterms:created>
  <dcterms:modified xsi:type="dcterms:W3CDTF">2014-05-13T18:54:41Z</dcterms:modified>
</cp:coreProperties>
</file>